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4430" windowHeight="4920" tabRatio="635"/>
  </bookViews>
  <sheets>
    <sheet name="2013年项目联系人" sheetId="1" r:id="rId1"/>
    <sheet name="Sheet2" sheetId="2" state="hidden" r:id="rId2"/>
    <sheet name="Sheet3" sheetId="3" state="hidden" r:id="rId3"/>
    <sheet name="Sheet4" sheetId="4" state="hidden" r:id="rId4"/>
  </sheets>
  <definedNames>
    <definedName name="_xlnm._FilterDatabase" localSheetId="0" hidden="1">'2013年项目联系人'!$A$2:$E$36</definedName>
    <definedName name="_xlnm.Print_Titles" localSheetId="0">'2013年项目联系人'!$2:$2</definedName>
  </definedNames>
  <calcPr calcId="125725"/>
</workbook>
</file>

<file path=xl/calcChain.xml><?xml version="1.0" encoding="utf-8"?>
<calcChain xmlns="http://schemas.openxmlformats.org/spreadsheetml/2006/main">
  <c r="A5" i="1"/>
  <c r="A6"/>
  <c r="A7"/>
  <c r="A8"/>
  <c r="A9"/>
  <c r="A10"/>
  <c r="A11"/>
  <c r="A12"/>
  <c r="A13"/>
  <c r="A14"/>
  <c r="A15"/>
  <c r="A16"/>
  <c r="A17"/>
  <c r="A18"/>
  <c r="A19"/>
  <c r="A20"/>
  <c r="A21"/>
  <c r="A22"/>
  <c r="A23"/>
  <c r="A24"/>
  <c r="A25"/>
  <c r="A26"/>
  <c r="A27"/>
  <c r="A28"/>
  <c r="A29"/>
  <c r="A30"/>
  <c r="A31"/>
  <c r="A32"/>
  <c r="A33"/>
  <c r="A34"/>
  <c r="A4"/>
  <c r="A3"/>
  <c r="K34" i="3"/>
  <c r="K35" s="1"/>
  <c r="K36" s="1"/>
  <c r="K37" s="1"/>
  <c r="K38" s="1"/>
  <c r="K32"/>
  <c r="K33" s="1"/>
  <c r="K4"/>
  <c r="K5" s="1"/>
  <c r="K6" s="1"/>
  <c r="K7" s="1"/>
  <c r="K8" s="1"/>
  <c r="K9" s="1"/>
  <c r="K10" s="1"/>
  <c r="K11" s="1"/>
  <c r="K12" s="1"/>
  <c r="K13" s="1"/>
  <c r="K14" s="1"/>
  <c r="K15" s="1"/>
  <c r="K16" s="1"/>
  <c r="K17" s="1"/>
  <c r="K18" s="1"/>
  <c r="K19" s="1"/>
  <c r="K20" s="1"/>
  <c r="K21" s="1"/>
  <c r="K22" s="1"/>
  <c r="K23" s="1"/>
  <c r="K3"/>
  <c r="K2"/>
  <c r="I24"/>
  <c r="D4" i="4" a="1"/>
  <c r="D4" s="1"/>
  <c r="E4" a="1"/>
  <c r="E4" s="1"/>
  <c r="F4" a="1"/>
  <c r="F4" s="1"/>
  <c r="G4" a="1"/>
  <c r="G4" s="1"/>
  <c r="C4" a="1"/>
  <c r="C4" s="1"/>
  <c r="C21" a="1"/>
  <c r="C21" s="1"/>
  <c r="D21" a="1"/>
  <c r="D21" s="1"/>
  <c r="E21" a="1"/>
  <c r="E21" s="1"/>
  <c r="F21" a="1"/>
  <c r="F21" s="1"/>
  <c r="G21" a="1"/>
  <c r="G21" s="1"/>
  <c r="C22" a="1"/>
  <c r="C22" s="1"/>
  <c r="D22" a="1"/>
  <c r="D22" s="1"/>
  <c r="E22" a="1"/>
  <c r="E22" s="1"/>
  <c r="F22" a="1"/>
  <c r="F22" s="1"/>
  <c r="G22" a="1"/>
  <c r="G22" s="1"/>
  <c r="C23" a="1"/>
  <c r="C23" s="1"/>
  <c r="D23" a="1"/>
  <c r="D23" s="1"/>
  <c r="E23" a="1"/>
  <c r="E23" s="1"/>
  <c r="F23" a="1"/>
  <c r="F23" s="1"/>
  <c r="G23" a="1"/>
  <c r="G23" s="1"/>
  <c r="C24" a="1"/>
  <c r="C24" s="1"/>
  <c r="D24" a="1"/>
  <c r="D24" s="1"/>
  <c r="E24" a="1"/>
  <c r="E24" s="1"/>
  <c r="F24" a="1"/>
  <c r="F24" s="1"/>
  <c r="G24" a="1"/>
  <c r="G24" s="1"/>
  <c r="C25" a="1"/>
  <c r="C25" s="1"/>
  <c r="D25" a="1"/>
  <c r="D25" s="1"/>
  <c r="E25" a="1"/>
  <c r="E25" s="1"/>
  <c r="F25" a="1"/>
  <c r="F25" s="1"/>
  <c r="G25" a="1"/>
  <c r="G25" s="1"/>
  <c r="C26" a="1"/>
  <c r="C26" s="1"/>
  <c r="D26" a="1"/>
  <c r="D26" s="1"/>
  <c r="E26" a="1"/>
  <c r="E26" s="1"/>
  <c r="F26" a="1"/>
  <c r="F26" s="1"/>
  <c r="G26" a="1"/>
  <c r="G26" s="1"/>
  <c r="C27" a="1"/>
  <c r="C27" s="1"/>
  <c r="D27" a="1"/>
  <c r="D27" s="1"/>
  <c r="E27" a="1"/>
  <c r="E27" s="1"/>
  <c r="F27" a="1"/>
  <c r="F27" s="1"/>
  <c r="G27" a="1"/>
  <c r="G27" s="1"/>
  <c r="C28" a="1"/>
  <c r="C28" s="1"/>
  <c r="D28" a="1"/>
  <c r="D28" s="1"/>
  <c r="E28" a="1"/>
  <c r="E28" s="1"/>
  <c r="F28" a="1"/>
  <c r="F28" s="1"/>
  <c r="G28" a="1"/>
  <c r="G28" s="1"/>
  <c r="C29" a="1"/>
  <c r="C29" s="1"/>
  <c r="D29" a="1"/>
  <c r="D29" s="1"/>
  <c r="E29" a="1"/>
  <c r="E29" s="1"/>
  <c r="F29" a="1"/>
  <c r="F29" s="1"/>
  <c r="G29" a="1"/>
  <c r="G29" s="1"/>
  <c r="C30" a="1"/>
  <c r="C30" s="1"/>
  <c r="D30" a="1"/>
  <c r="D30" s="1"/>
  <c r="E30" a="1"/>
  <c r="E30" s="1"/>
  <c r="F30" a="1"/>
  <c r="F30" s="1"/>
  <c r="G30" a="1"/>
  <c r="G30" s="1"/>
  <c r="D20" a="1"/>
  <c r="D20" s="1"/>
  <c r="E20" a="1"/>
  <c r="E20" s="1"/>
  <c r="F20" a="1"/>
  <c r="F20" s="1"/>
  <c r="G20" a="1"/>
  <c r="G20" s="1"/>
  <c r="C20" a="1"/>
  <c r="C20" s="1"/>
  <c r="C5" a="1"/>
  <c r="C5" s="1"/>
  <c r="D5" a="1"/>
  <c r="D5" s="1"/>
  <c r="E5" a="1"/>
  <c r="E5" s="1"/>
  <c r="F5" a="1"/>
  <c r="F5" s="1"/>
  <c r="G5" a="1"/>
  <c r="G5" s="1"/>
  <c r="C6" a="1"/>
  <c r="C6" s="1"/>
  <c r="D6" a="1"/>
  <c r="D6" s="1"/>
  <c r="E6" a="1"/>
  <c r="E6" s="1"/>
  <c r="F6" a="1"/>
  <c r="F6" s="1"/>
  <c r="G6" a="1"/>
  <c r="G6" s="1"/>
  <c r="C7" a="1"/>
  <c r="C7" s="1"/>
  <c r="D7" a="1"/>
  <c r="D7" s="1"/>
  <c r="E7" a="1"/>
  <c r="E7" s="1"/>
  <c r="F7" a="1"/>
  <c r="F7" s="1"/>
  <c r="G7" a="1"/>
  <c r="G7" s="1"/>
  <c r="C8" a="1"/>
  <c r="C8" s="1"/>
  <c r="D8" a="1"/>
  <c r="D8" s="1"/>
  <c r="E8" a="1"/>
  <c r="E8" s="1"/>
  <c r="F8" a="1"/>
  <c r="F8" s="1"/>
  <c r="G8" a="1"/>
  <c r="G8" s="1"/>
  <c r="C9" a="1"/>
  <c r="C9" s="1"/>
  <c r="D9" a="1"/>
  <c r="D9" s="1"/>
  <c r="E9" a="1"/>
  <c r="E9" s="1"/>
  <c r="F9" a="1"/>
  <c r="F9" s="1"/>
  <c r="G9" a="1"/>
  <c r="G9" s="1"/>
  <c r="C10" a="1"/>
  <c r="C10" s="1"/>
  <c r="D10" a="1"/>
  <c r="D10" s="1"/>
  <c r="E10" a="1"/>
  <c r="E10" s="1"/>
  <c r="F10" a="1"/>
  <c r="F10" s="1"/>
  <c r="G10" a="1"/>
  <c r="G10" s="1"/>
  <c r="C11" a="1"/>
  <c r="C11" s="1"/>
  <c r="D11" a="1"/>
  <c r="D11" s="1"/>
  <c r="E11" a="1"/>
  <c r="E11" s="1"/>
  <c r="F11" a="1"/>
  <c r="F11" s="1"/>
  <c r="G11" a="1"/>
  <c r="G11" s="1"/>
  <c r="C12" a="1"/>
  <c r="C12" s="1"/>
  <c r="D12" a="1"/>
  <c r="D12" s="1"/>
  <c r="E12" a="1"/>
  <c r="E12" s="1"/>
  <c r="F12" a="1"/>
  <c r="F12" s="1"/>
  <c r="G12" a="1"/>
  <c r="G12" s="1"/>
  <c r="C13" a="1"/>
  <c r="C13" s="1"/>
  <c r="D13" a="1"/>
  <c r="D13" s="1"/>
  <c r="E13" a="1"/>
  <c r="E13" s="1"/>
  <c r="F13" a="1"/>
  <c r="F13" s="1"/>
  <c r="G13" a="1"/>
  <c r="G13" s="1"/>
  <c r="C14" a="1"/>
  <c r="C14" s="1"/>
  <c r="D14" a="1"/>
  <c r="D14" s="1"/>
  <c r="E14" a="1"/>
  <c r="E14" s="1"/>
  <c r="F14" a="1"/>
  <c r="F14" s="1"/>
  <c r="G14" a="1"/>
  <c r="G14" s="1"/>
  <c r="Q15"/>
  <c r="P15"/>
  <c r="Q14"/>
  <c r="P14"/>
  <c r="Q13"/>
  <c r="P13"/>
  <c r="Q12"/>
  <c r="P12"/>
  <c r="Q11"/>
  <c r="P11"/>
  <c r="Q10"/>
  <c r="P10"/>
  <c r="Q9"/>
  <c r="P9"/>
  <c r="Q8"/>
  <c r="P8"/>
  <c r="Q7"/>
  <c r="P7"/>
  <c r="Q6"/>
  <c r="P6"/>
  <c r="Q5"/>
  <c r="P5"/>
  <c r="Q4"/>
  <c r="P4"/>
  <c r="D31" l="1"/>
  <c r="L36" s="1"/>
  <c r="G31"/>
  <c r="L39" s="1"/>
  <c r="F31"/>
  <c r="L38" s="1"/>
  <c r="H20"/>
  <c r="S4" s="1"/>
  <c r="H22"/>
  <c r="S6" s="1"/>
  <c r="H24"/>
  <c r="S8" s="1"/>
  <c r="H26"/>
  <c r="S10" s="1"/>
  <c r="H27"/>
  <c r="S11" s="1"/>
  <c r="H29"/>
  <c r="S13" s="1"/>
  <c r="H7"/>
  <c r="R7" s="1"/>
  <c r="H9"/>
  <c r="R9" s="1"/>
  <c r="H12"/>
  <c r="R12" s="1"/>
  <c r="H14"/>
  <c r="R14" s="1"/>
  <c r="F15"/>
  <c r="K38" s="1"/>
  <c r="G15"/>
  <c r="K39" s="1"/>
  <c r="D15"/>
  <c r="K36" s="1"/>
  <c r="H5"/>
  <c r="R5" s="1"/>
  <c r="H4"/>
  <c r="H6"/>
  <c r="R6" s="1"/>
  <c r="H8"/>
  <c r="R8" s="1"/>
  <c r="H10"/>
  <c r="R10" s="1"/>
  <c r="H11"/>
  <c r="R11" s="1"/>
  <c r="H13"/>
  <c r="R13" s="1"/>
  <c r="E15"/>
  <c r="K37" s="1"/>
  <c r="E31"/>
  <c r="L37" s="1"/>
  <c r="H21"/>
  <c r="S5" s="1"/>
  <c r="H25"/>
  <c r="S9" s="1"/>
  <c r="H28"/>
  <c r="S12" s="1"/>
  <c r="H23"/>
  <c r="S7" s="1"/>
  <c r="H30"/>
  <c r="S14" s="1"/>
  <c r="C15"/>
  <c r="K35" s="1"/>
  <c r="C31"/>
  <c r="L35" s="1"/>
  <c r="X11" l="1"/>
  <c r="W11"/>
  <c r="L40"/>
  <c r="S15"/>
  <c r="T5" s="1"/>
  <c r="R4"/>
  <c r="R15" s="1"/>
  <c r="H15"/>
  <c r="H31"/>
  <c r="K40"/>
  <c r="T14" l="1"/>
  <c r="T7"/>
  <c r="T9"/>
  <c r="T4"/>
  <c r="T12"/>
  <c r="M40"/>
  <c r="M36"/>
  <c r="M38"/>
  <c r="M39"/>
  <c r="T15"/>
  <c r="T8"/>
  <c r="T6"/>
  <c r="T11"/>
  <c r="T10"/>
  <c r="T13"/>
  <c r="M35"/>
  <c r="M37"/>
</calcChain>
</file>

<file path=xl/sharedStrings.xml><?xml version="1.0" encoding="utf-8"?>
<sst xmlns="http://schemas.openxmlformats.org/spreadsheetml/2006/main" count="326" uniqueCount="171">
  <si>
    <t>序号</t>
  </si>
  <si>
    <t>需求单位</t>
  </si>
  <si>
    <t>专业领域</t>
  </si>
  <si>
    <t>项目名称</t>
  </si>
  <si>
    <t>项目周期</t>
  </si>
  <si>
    <t>联系人</t>
  </si>
  <si>
    <t>电话</t>
  </si>
  <si>
    <t>邮箱</t>
  </si>
  <si>
    <t>研究院</t>
  </si>
  <si>
    <t>1.5年</t>
  </si>
  <si>
    <t>潘振岗</t>
  </si>
  <si>
    <t>panzhengang@chinamobile.com</t>
  </si>
  <si>
    <t>2年</t>
  </si>
  <si>
    <t>于青</t>
  </si>
  <si>
    <t>yuqing@chinamobile.com</t>
  </si>
  <si>
    <t>1年</t>
  </si>
  <si>
    <t>刘光毅</t>
  </si>
  <si>
    <t>liuguangyi@chinamobile.com</t>
  </si>
  <si>
    <t>温建伟</t>
  </si>
  <si>
    <t>wenjianwei@chinamobile.com</t>
  </si>
  <si>
    <t>dengchao@chinamobile.com</t>
  </si>
  <si>
    <t>设计院</t>
  </si>
  <si>
    <t>大型数据中心油机机组荷载作用下建筑结构设计及减振隔振技术研究</t>
  </si>
  <si>
    <t>张学斌</t>
  </si>
  <si>
    <t>zhangxuebin@cmdi.chinamobile.com</t>
  </si>
  <si>
    <t>杜雪涛</t>
  </si>
  <si>
    <t>duxuetao@cmdi.chinamobile.com</t>
  </si>
  <si>
    <t>冯文仲
詹义</t>
  </si>
  <si>
    <t>fengwenzhong@hb.chinamobile.com;zhanyi@cmdi.chinamobile.com</t>
  </si>
  <si>
    <t>丁子哲</t>
  </si>
  <si>
    <t>dingzizhe@chinamobile.com</t>
  </si>
  <si>
    <t>zhaojianjie@chinamobile.com</t>
  </si>
  <si>
    <t>zhangxiangqi@chinamobile.com</t>
  </si>
  <si>
    <t>常倩</t>
  </si>
  <si>
    <t>changqian@chinamobile.com</t>
  </si>
  <si>
    <t>大数据混搭架构下透明访问和数据统一管理技术研究与验证</t>
  </si>
  <si>
    <t>何鸿凌</t>
  </si>
  <si>
    <t>hehongling@chinamobile.com</t>
  </si>
  <si>
    <t>技术部</t>
  </si>
  <si>
    <t xml:space="preserve">大数据典型业务场景和企业数据模型构建方法研究 </t>
  </si>
  <si>
    <t>宋翊麟</t>
  </si>
  <si>
    <t>songyilin@chinamobile.com</t>
  </si>
  <si>
    <t>大数据时代下移动消费的社会化商务模式研究</t>
  </si>
  <si>
    <t>李伟权</t>
  </si>
  <si>
    <t>liweiquan@gd.chinamobile.com</t>
  </si>
  <si>
    <t>郭靖羽</t>
  </si>
  <si>
    <t>guojingyu@gz.gd.chinamobile.com</t>
  </si>
  <si>
    <t>赖燕燕</t>
  </si>
  <si>
    <t>基于大数据技术的用户偏好智能识别及推荐研究与应用</t>
  </si>
  <si>
    <t>沈治</t>
  </si>
  <si>
    <t>shenzhi@zj.chinamobile.com</t>
  </si>
  <si>
    <t>倪双雪</t>
  </si>
  <si>
    <t>15802312029@139.com</t>
  </si>
  <si>
    <t>采购共享服务中心</t>
    <phoneticPr fontId="1" type="noConversion"/>
  </si>
  <si>
    <t>阀控式密封铅酸蓄电池循环寿命与生产原材料关系研究</t>
    <phoneticPr fontId="1" type="noConversion"/>
  </si>
  <si>
    <t>2年</t>
    <phoneticPr fontId="1" type="noConversion"/>
  </si>
  <si>
    <t>宋福峰</t>
    <phoneticPr fontId="2" type="noConversion"/>
  </si>
  <si>
    <t>songfufeng@chinamobile.com</t>
    <phoneticPr fontId="1" type="noConversion"/>
  </si>
  <si>
    <t>13871377799;
13671398925</t>
    <phoneticPr fontId="1" type="noConversion"/>
  </si>
  <si>
    <t>邓超</t>
    <phoneticPr fontId="1" type="noConversion"/>
  </si>
  <si>
    <t>面向下一代OA与知识社区的互惠匹配模型关键技术与应用研究</t>
    <phoneticPr fontId="1" type="noConversion"/>
  </si>
  <si>
    <t>基于无线传感网的融合性室内定位解决方案研究</t>
    <phoneticPr fontId="1" type="noConversion"/>
  </si>
  <si>
    <t>邹林、方方</t>
    <phoneticPr fontId="1" type="noConversion"/>
  </si>
  <si>
    <t>基础配套</t>
    <phoneticPr fontId="1" type="noConversion"/>
  </si>
  <si>
    <t>面向非结构化数据的并行挖掘算法研究和实现</t>
    <phoneticPr fontId="1" type="noConversion"/>
  </si>
  <si>
    <t>经费预算</t>
    <phoneticPr fontId="1" type="noConversion"/>
  </si>
  <si>
    <t>单位</t>
  </si>
  <si>
    <t>物联网公司</t>
    <phoneticPr fontId="1" type="noConversion"/>
  </si>
  <si>
    <t>面向IMT2020核心技术验证的基带处理平台原型系统</t>
    <phoneticPr fontId="1" type="noConversion"/>
  </si>
  <si>
    <t>基于LTE的本地接入增强与3D-MIMO增强技术研究</t>
    <phoneticPr fontId="1" type="noConversion"/>
  </si>
  <si>
    <t>在移动网络中应用SDN的关键算法、仿真系统及实验平台研发</t>
    <phoneticPr fontId="1" type="noConversion"/>
  </si>
  <si>
    <t>面向移动互联网的手机动态图快速制作及实时编解码技术研究</t>
    <phoneticPr fontId="1" type="noConversion"/>
  </si>
  <si>
    <t>高性能实时视频处理共享平台关键技术研究</t>
    <phoneticPr fontId="1" type="noConversion"/>
  </si>
  <si>
    <t>客户声音自动文本识别系统研发与应用</t>
    <phoneticPr fontId="1" type="noConversion"/>
  </si>
  <si>
    <t>在HTML5应用环境下的支付业务可管可控方法研究</t>
    <phoneticPr fontId="1" type="noConversion"/>
  </si>
  <si>
    <t>语义网关键技术研究与工具开发</t>
    <phoneticPr fontId="1" type="noConversion"/>
  </si>
  <si>
    <t>中国移动办公建筑能耗分析模型设计与实证研究</t>
    <phoneticPr fontId="1" type="noConversion"/>
  </si>
  <si>
    <t>业务支撑系统信息模型关键技术研究</t>
    <phoneticPr fontId="1" type="noConversion"/>
  </si>
  <si>
    <t>15892030591;13625006768</t>
    <phoneticPr fontId="1" type="noConversion"/>
  </si>
  <si>
    <t>移动通信网络</t>
    <phoneticPr fontId="1" type="noConversion"/>
  </si>
  <si>
    <t>业务</t>
    <phoneticPr fontId="1" type="noConversion"/>
  </si>
  <si>
    <t>IT支撑与大数据</t>
    <phoneticPr fontId="1" type="noConversion"/>
  </si>
  <si>
    <t>信息安全</t>
    <phoneticPr fontId="1" type="noConversion"/>
  </si>
  <si>
    <t>15892030591@139.com</t>
    <phoneticPr fontId="1" type="noConversion"/>
  </si>
  <si>
    <t>高级持续威胁入侵方法和技术研究</t>
    <phoneticPr fontId="1" type="noConversion"/>
  </si>
  <si>
    <t>内容安全的关键字词与图片索引分析与溯源技术研究</t>
    <phoneticPr fontId="1" type="noConversion"/>
  </si>
  <si>
    <t>采购共享服务中心</t>
    <phoneticPr fontId="1" type="noConversion"/>
  </si>
  <si>
    <t>福建公司</t>
    <phoneticPr fontId="1" type="noConversion"/>
  </si>
  <si>
    <t>辽宁公司</t>
    <phoneticPr fontId="1" type="noConversion"/>
  </si>
  <si>
    <t>业务支撑系统部</t>
    <phoneticPr fontId="1" type="noConversion"/>
  </si>
  <si>
    <t>管理信息系统部</t>
    <phoneticPr fontId="1" type="noConversion"/>
  </si>
  <si>
    <t>广东公司</t>
    <phoneticPr fontId="1" type="noConversion"/>
  </si>
  <si>
    <t>研究院</t>
    <phoneticPr fontId="1" type="noConversion"/>
  </si>
  <si>
    <t>湖北公司、设计院</t>
    <phoneticPr fontId="1" type="noConversion"/>
  </si>
  <si>
    <t>浙江公司</t>
    <phoneticPr fontId="1" type="noConversion"/>
  </si>
  <si>
    <t>1、需求单位、研究领域，项目数量</t>
    <phoneticPr fontId="1" type="noConversion"/>
  </si>
  <si>
    <t>序号</t>
    <phoneticPr fontId="1" type="noConversion"/>
  </si>
  <si>
    <t>单位</t>
    <phoneticPr fontId="1" type="noConversion"/>
  </si>
  <si>
    <t>研究领域</t>
    <phoneticPr fontId="1" type="noConversion"/>
  </si>
  <si>
    <t>合计</t>
    <phoneticPr fontId="1" type="noConversion"/>
  </si>
  <si>
    <t>项目数量</t>
  </si>
  <si>
    <t>项目预算</t>
  </si>
  <si>
    <t>占比</t>
    <phoneticPr fontId="1" type="noConversion"/>
  </si>
  <si>
    <t>-</t>
    <phoneticPr fontId="1" type="noConversion"/>
  </si>
  <si>
    <t>专业领域</t>
    <phoneticPr fontId="1" type="noConversion"/>
  </si>
  <si>
    <t>项目数量</t>
    <phoneticPr fontId="1" type="noConversion"/>
  </si>
  <si>
    <t>预算金额</t>
    <phoneticPr fontId="1" type="noConversion"/>
  </si>
  <si>
    <t>移动通信网络</t>
  </si>
  <si>
    <t>业务</t>
  </si>
  <si>
    <t>IT支撑与大数据</t>
  </si>
  <si>
    <t>信息安全</t>
  </si>
  <si>
    <t>基础配套</t>
  </si>
  <si>
    <t>-</t>
    <phoneticPr fontId="1" type="noConversion"/>
  </si>
  <si>
    <t>合计</t>
    <phoneticPr fontId="1" type="noConversion"/>
  </si>
  <si>
    <t>采购共享服务中心</t>
  </si>
  <si>
    <t>业务支撑系统部</t>
  </si>
  <si>
    <t>管理信息系统部</t>
  </si>
  <si>
    <t>物联网公司</t>
  </si>
  <si>
    <t>张向祺</t>
    <phoneticPr fontId="1" type="noConversion"/>
  </si>
  <si>
    <t>赵建杰</t>
    <phoneticPr fontId="1" type="noConversion"/>
  </si>
  <si>
    <t>基于网络侧数据的用户特征提取与新业务受众预测研究</t>
    <phoneticPr fontId="1" type="noConversion"/>
  </si>
  <si>
    <t>liuguangyi@chinamobile.com;wangqixing@chinamobile.com</t>
    <phoneticPr fontId="1" type="noConversion"/>
  </si>
  <si>
    <t>laiyanyan@gd.chinamobile.com;13902220971@139.com</t>
    <phoneticPr fontId="1" type="noConversion"/>
  </si>
  <si>
    <t>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laiyanyan@gd.chinamobile.com;13902220971@139.com;songfufeng@chinamobile.com;zhaojianjie@chinamobile.com;zhangxuebin@cmdi.chinamobile.com</t>
    <phoneticPr fontId="1" type="noConversion"/>
  </si>
  <si>
    <t>IT支撑与大数据
（10个）</t>
    <phoneticPr fontId="1" type="noConversion"/>
  </si>
  <si>
    <t>信息安全
（3个）</t>
    <phoneticPr fontId="1" type="noConversion"/>
  </si>
  <si>
    <t>业务
（3个）</t>
    <phoneticPr fontId="1" type="noConversion"/>
  </si>
  <si>
    <t>移动通信网络
（3个）</t>
    <phoneticPr fontId="1" type="noConversion"/>
  </si>
  <si>
    <t>panzhengang@chinamobile.com;liuguangyi@chinamobile.com;yuqing@chinamobile.com;guojingyu@gz.gd.chinamobile.com;songyilin@chinamobile.com;liweiquan@gd.chinamobile.com;shenzhi@zj.chinamobile.com</t>
    <phoneticPr fontId="1" type="noConversion"/>
  </si>
  <si>
    <t>黄成</t>
    <phoneticPr fontId="1" type="noConversion"/>
  </si>
  <si>
    <t>周艳琼</t>
    <phoneticPr fontId="1" type="noConversion"/>
  </si>
  <si>
    <t>陈炜</t>
    <phoneticPr fontId="1" type="noConversion"/>
  </si>
  <si>
    <t>基础配套与其它
（4个）</t>
    <phoneticPr fontId="1" type="noConversion"/>
  </si>
  <si>
    <t>项目1-1：面向IMT2020核心技术验证的基带处理平台原型系统</t>
    <phoneticPr fontId="1" type="noConversion"/>
  </si>
  <si>
    <t>项目1-2：基于LTE的本地接入增强与3D-MIMO增强技术研究</t>
    <phoneticPr fontId="1" type="noConversion"/>
  </si>
  <si>
    <t>项目1-3：在移动网络中应用SDN的关键算法、仿真系统及实验平台研发</t>
    <phoneticPr fontId="1" type="noConversion"/>
  </si>
  <si>
    <t>项目2-1：高性能实时视频处理共享平台关键技术研究</t>
    <phoneticPr fontId="1" type="noConversion"/>
  </si>
  <si>
    <t>项目2-2：面向移动互联网的手机动态图快速制作及实时编解码技术研究</t>
    <phoneticPr fontId="1" type="noConversion"/>
  </si>
  <si>
    <t>项目2-3：基于无线传感网的融合性室内定位解决方案研究</t>
    <phoneticPr fontId="1" type="noConversion"/>
  </si>
  <si>
    <t>项目3-1：业务支撑系统信息模型关键技术研究</t>
    <phoneticPr fontId="1" type="noConversion"/>
  </si>
  <si>
    <t>项目3-2：语义网关键技术研究与工具开发</t>
    <phoneticPr fontId="1" type="noConversion"/>
  </si>
  <si>
    <t>项目3-3：客户声音自动文本识别系统研发与应用</t>
    <phoneticPr fontId="1" type="noConversion"/>
  </si>
  <si>
    <t xml:space="preserve">项目3-4：大数据典型业务场景和企业数据模型构建方法研究 </t>
    <phoneticPr fontId="1" type="noConversion"/>
  </si>
  <si>
    <t>项目3-5：面向非结构化数据的并行挖掘算法研究和实现</t>
    <phoneticPr fontId="1" type="noConversion"/>
  </si>
  <si>
    <t>项目3-6：大数据混搭架构下透明访问和数据统一管理技术研究与验证</t>
    <phoneticPr fontId="1" type="noConversion"/>
  </si>
  <si>
    <t>项目3-7：面向下一代OA与知识社区的互惠匹配模型关键技术与应用研究</t>
    <phoneticPr fontId="1" type="noConversion"/>
  </si>
  <si>
    <t>项目3-8：基于网络侧数据的用户特征提取与新业务受众预测研究</t>
    <phoneticPr fontId="1" type="noConversion"/>
  </si>
  <si>
    <t>项目3-9：大数据时代下移动消费的社会化商务模式研究</t>
    <phoneticPr fontId="1" type="noConversion"/>
  </si>
  <si>
    <t>项目3-10：基于大数据技术的用户偏好智能识别及推荐研究与应用</t>
    <phoneticPr fontId="1" type="noConversion"/>
  </si>
  <si>
    <t>项目4-1：高级持续威胁入侵方法和技术研究</t>
    <phoneticPr fontId="1" type="noConversion"/>
  </si>
  <si>
    <t>项目4-2：内容安全的关键字词与图片索引分析与溯源技术研究</t>
    <phoneticPr fontId="1" type="noConversion"/>
  </si>
  <si>
    <t>项目4-3：在HTML5应用环境下的支付业务可管可控方法研究</t>
    <phoneticPr fontId="1" type="noConversion"/>
  </si>
  <si>
    <t>项目5-1：阀控式密封铅酸蓄电池循环寿命与生产原材料关系研究</t>
    <phoneticPr fontId="1" type="noConversion"/>
  </si>
  <si>
    <t>项目5-2：中国移动办公建筑能耗分析模型设计与实证研究</t>
    <phoneticPr fontId="1" type="noConversion"/>
  </si>
  <si>
    <t>项目5-3：大型数据中心油机机组荷载作用下建筑结构设计及减振隔振技术研究</t>
    <phoneticPr fontId="1" type="noConversion"/>
  </si>
  <si>
    <t>项目5-4：电信运营企业技术创新能力评估研究</t>
    <phoneticPr fontId="1" type="noConversion"/>
  </si>
  <si>
    <t>项目6-1：信息技术支持下的基础教育教学模式研究及试点</t>
    <phoneticPr fontId="1" type="noConversion"/>
  </si>
  <si>
    <t>项目6-9：电子书包功能规范与应用试点</t>
    <phoneticPr fontId="1" type="noConversion"/>
  </si>
  <si>
    <t>项目6-8：学校教育信息化工作人员职业发展状况调查、从业资格规范和相关政策研究</t>
    <phoneticPr fontId="1" type="noConversion"/>
  </si>
  <si>
    <t>项目6-7：高等学校智慧校园体系架构及关键技术研究</t>
    <phoneticPr fontId="1" type="noConversion"/>
  </si>
  <si>
    <t>项目6-6：教育网络环境净化关键技术及政策体系研究</t>
    <phoneticPr fontId="1" type="noConversion"/>
  </si>
  <si>
    <t>项目6-5：信息技术支持下的学生学习行为记录、分析与个性化支持技术研究及试点</t>
    <phoneticPr fontId="1" type="noConversion"/>
  </si>
  <si>
    <t>项目6-4：信息技术支持下的教学模式效果测量方法体系及实证研究</t>
    <phoneticPr fontId="1" type="noConversion"/>
  </si>
  <si>
    <t>项目6-3：信息技术支持下的高等教育教学模式研究及试点</t>
    <phoneticPr fontId="1" type="noConversion"/>
  </si>
  <si>
    <t>项目6-2：信息技术支持下的职业教育教学模式研究及试点</t>
    <phoneticPr fontId="1" type="noConversion"/>
  </si>
  <si>
    <t>邹林</t>
    <phoneticPr fontId="1" type="noConversion"/>
  </si>
  <si>
    <t>冯文仲
詹义</t>
    <phoneticPr fontId="1" type="noConversion"/>
  </si>
  <si>
    <t>13871377799;
13671398925</t>
    <phoneticPr fontId="1" type="noConversion"/>
  </si>
  <si>
    <t xml:space="preserve">附件3：    教育部-中国移动科研基金合作项目联系人（2013）    </t>
    <phoneticPr fontId="1" type="noConversion"/>
  </si>
  <si>
    <t>项目6-10：网络学习环境对学生身心健康的影响与干预实证研究
研究内容</t>
    <phoneticPr fontId="1" type="noConversion"/>
  </si>
  <si>
    <t>教育信息化（10个）</t>
    <phoneticPr fontId="1" type="noConversion"/>
  </si>
</sst>
</file>

<file path=xl/styles.xml><?xml version="1.0" encoding="utf-8"?>
<styleSheet xmlns="http://schemas.openxmlformats.org/spreadsheetml/2006/main">
  <fonts count="10">
    <font>
      <sz val="11"/>
      <color theme="1"/>
      <name val="宋体"/>
      <family val="2"/>
      <charset val="134"/>
      <scheme val="minor"/>
    </font>
    <font>
      <sz val="9"/>
      <name val="宋体"/>
      <family val="2"/>
      <charset val="134"/>
      <scheme val="minor"/>
    </font>
    <font>
      <sz val="9"/>
      <name val="宋体"/>
      <family val="3"/>
      <charset val="134"/>
    </font>
    <font>
      <u/>
      <sz val="9.35"/>
      <color theme="10"/>
      <name val="宋体"/>
      <family val="3"/>
      <charset val="134"/>
    </font>
    <font>
      <sz val="11"/>
      <color theme="1"/>
      <name val="宋体"/>
      <family val="3"/>
      <charset val="134"/>
      <scheme val="minor"/>
    </font>
    <font>
      <b/>
      <sz val="11"/>
      <color theme="1"/>
      <name val="宋体"/>
      <family val="3"/>
      <charset val="134"/>
      <scheme val="minor"/>
    </font>
    <font>
      <sz val="12"/>
      <color rgb="FF000000"/>
      <name val="微软雅黑"/>
      <family val="2"/>
      <charset val="134"/>
    </font>
    <font>
      <sz val="11"/>
      <color theme="1"/>
      <name val="宋体"/>
      <family val="2"/>
      <charset val="134"/>
      <scheme val="minor"/>
    </font>
    <font>
      <sz val="10"/>
      <color theme="1"/>
      <name val="宋体"/>
      <family val="3"/>
      <charset val="134"/>
      <scheme val="minor"/>
    </font>
    <font>
      <b/>
      <sz val="16"/>
      <color theme="1"/>
      <name val="仿宋_GB2312"/>
      <family val="3"/>
      <charset val="134"/>
    </font>
  </fonts>
  <fills count="3">
    <fill>
      <patternFill patternType="none"/>
    </fill>
    <fill>
      <patternFill patternType="gray125"/>
    </fill>
    <fill>
      <patternFill patternType="solid">
        <fgColor theme="3"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alignment vertical="center"/>
    </xf>
    <xf numFmtId="0" fontId="3" fillId="0" borderId="0" applyNumberFormat="0" applyFill="0" applyBorder="0" applyAlignment="0" applyProtection="0">
      <alignment vertical="top"/>
      <protection locked="0"/>
    </xf>
    <xf numFmtId="9" fontId="7" fillId="0" borderId="0" applyFont="0" applyFill="0" applyBorder="0" applyAlignment="0" applyProtection="0">
      <alignment vertical="center"/>
    </xf>
  </cellStyleXfs>
  <cellXfs count="45">
    <xf numFmtId="0" fontId="0" fillId="0" borderId="0" xfId="0">
      <alignment vertical="center"/>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0" fillId="0" borderId="0" xfId="0" applyAlignment="1">
      <alignment vertical="center" wrapText="1"/>
    </xf>
    <xf numFmtId="0" fontId="0" fillId="0" borderId="0" xfId="0" applyFill="1">
      <alignment vertical="center"/>
    </xf>
    <xf numFmtId="0" fontId="6" fillId="0" borderId="2" xfId="0" applyFont="1" applyBorder="1" applyAlignment="1">
      <alignment horizontal="center" vertical="center" wrapText="1" readingOrder="1"/>
    </xf>
    <xf numFmtId="0" fontId="6" fillId="0" borderId="2" xfId="0" applyFont="1" applyBorder="1" applyAlignment="1">
      <alignment horizontal="left" vertical="center" wrapText="1" readingOrder="1"/>
    </xf>
    <xf numFmtId="0" fontId="6" fillId="0" borderId="3" xfId="0" applyFont="1" applyBorder="1" applyAlignment="1">
      <alignment horizontal="center" vertical="center" wrapText="1" readingOrder="1"/>
    </xf>
    <xf numFmtId="0" fontId="6" fillId="0" borderId="3" xfId="0" applyFont="1" applyBorder="1" applyAlignment="1">
      <alignment horizontal="left" vertical="center" wrapText="1" readingOrder="1"/>
    </xf>
    <xf numFmtId="0" fontId="0" fillId="0" borderId="0" xfId="0" applyFont="1">
      <alignment vertical="center"/>
    </xf>
    <xf numFmtId="0" fontId="6" fillId="2" borderId="2" xfId="0" applyFont="1" applyFill="1" applyBorder="1" applyAlignment="1">
      <alignment horizontal="center" vertical="center" wrapText="1"/>
    </xf>
    <xf numFmtId="0" fontId="6" fillId="2" borderId="2" xfId="0" applyFont="1" applyFill="1" applyBorder="1" applyAlignment="1">
      <alignment horizontal="center" vertical="center" wrapText="1" readingOrder="1"/>
    </xf>
    <xf numFmtId="0" fontId="0" fillId="2" borderId="1" xfId="0" applyFill="1" applyBorder="1" applyAlignment="1">
      <alignment horizontal="center" vertical="center" wrapText="1"/>
    </xf>
    <xf numFmtId="0" fontId="0" fillId="0" borderId="0" xfId="0" applyFont="1" applyAlignment="1">
      <alignment horizontal="center" vertical="center" readingOrder="1"/>
    </xf>
    <xf numFmtId="0" fontId="0" fillId="0" borderId="1" xfId="0" applyFill="1" applyBorder="1" applyAlignment="1">
      <alignment horizontal="center" vertical="center"/>
    </xf>
    <xf numFmtId="0" fontId="0" fillId="0" borderId="1" xfId="0" applyFill="1" applyBorder="1" applyAlignment="1">
      <alignment horizontal="left" vertical="center" wrapText="1"/>
    </xf>
    <xf numFmtId="0" fontId="3" fillId="0" borderId="1" xfId="1" applyFill="1" applyBorder="1" applyAlignment="1" applyProtection="1">
      <alignment horizontal="center" vertical="center" wrapText="1"/>
    </xf>
    <xf numFmtId="0" fontId="5" fillId="0" borderId="0" xfId="0" applyFont="1">
      <alignment vertical="center"/>
    </xf>
    <xf numFmtId="0" fontId="8"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9" fontId="0" fillId="0" borderId="1" xfId="2" applyFont="1" applyBorder="1" applyAlignment="1">
      <alignment horizontal="center" vertical="center"/>
    </xf>
    <xf numFmtId="0" fontId="0"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9" fontId="4" fillId="0" borderId="1" xfId="2" applyFont="1" applyBorder="1" applyAlignment="1">
      <alignment horizontal="center" vertical="center" wrapText="1"/>
    </xf>
    <xf numFmtId="0" fontId="0" fillId="0" borderId="1" xfId="0" applyFill="1" applyBorder="1" applyAlignment="1">
      <alignment horizontal="center" vertical="center"/>
    </xf>
    <xf numFmtId="0" fontId="0" fillId="0" borderId="1" xfId="0" applyBorder="1" applyAlignment="1">
      <alignment horizontal="center" vertical="center"/>
    </xf>
    <xf numFmtId="0" fontId="3" fillId="0" borderId="0" xfId="1" applyAlignment="1" applyProtection="1">
      <alignment vertical="center"/>
    </xf>
    <xf numFmtId="0" fontId="0" fillId="0" borderId="1" xfId="0" applyBorder="1" applyAlignment="1">
      <alignment horizontal="left" vertical="center"/>
    </xf>
    <xf numFmtId="0" fontId="0" fillId="0" borderId="0" xfId="0" applyAlignment="1">
      <alignment horizontal="left" vertical="center"/>
    </xf>
    <xf numFmtId="0" fontId="0" fillId="0" borderId="1" xfId="0"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wrapText="1"/>
    </xf>
    <xf numFmtId="0" fontId="5" fillId="0" borderId="5"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5" xfId="0" applyFill="1" applyBorder="1" applyAlignment="1">
      <alignment horizontal="center" vertical="center" wrapText="1"/>
    </xf>
    <xf numFmtId="0" fontId="9" fillId="0" borderId="4" xfId="0" applyFont="1" applyBorder="1" applyAlignment="1">
      <alignment horizontal="left" vertical="center"/>
    </xf>
    <xf numFmtId="0" fontId="0" fillId="0" borderId="1" xfId="0"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Border="1" applyAlignment="1">
      <alignment horizontal="center" vertical="center"/>
    </xf>
  </cellXfs>
  <cellStyles count="3">
    <cellStyle name="百分比" xfId="2" builtinId="5"/>
    <cellStyle name="常规" xfId="0" builtinId="0"/>
    <cellStyle name="超链接" xfId="1" builtin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zh-CN"/>
  <c:chart>
    <c:autoTitleDeleted val="1"/>
    <c:plotArea>
      <c:layout>
        <c:manualLayout>
          <c:layoutTarget val="inner"/>
          <c:xMode val="edge"/>
          <c:yMode val="edge"/>
          <c:x val="0.21034657582151339"/>
          <c:y val="0.12212936310451528"/>
          <c:w val="0.53836573540345167"/>
          <c:h val="0.80128835972796086"/>
        </c:manualLayout>
      </c:layout>
      <c:pieChart>
        <c:varyColors val="1"/>
        <c:ser>
          <c:idx val="0"/>
          <c:order val="0"/>
          <c:tx>
            <c:strRef>
              <c:f>Sheet4!$L$34</c:f>
              <c:strCache>
                <c:ptCount val="1"/>
                <c:pt idx="0">
                  <c:v>预算金额</c:v>
                </c:pt>
              </c:strCache>
            </c:strRef>
          </c:tx>
          <c:dLbls>
            <c:dLbl>
              <c:idx val="0"/>
              <c:layout>
                <c:manualLayout>
                  <c:x val="3.4804806141153992E-2"/>
                  <c:y val="7.2480611306767834E-2"/>
                </c:manualLayout>
              </c:layout>
              <c:showVal val="1"/>
              <c:showCatName val="1"/>
              <c:showPercent val="1"/>
            </c:dLbl>
            <c:dLbl>
              <c:idx val="1"/>
              <c:layout>
                <c:manualLayout>
                  <c:x val="2.1572473702509202E-2"/>
                  <c:y val="4.2485986390040113E-3"/>
                </c:manualLayout>
              </c:layout>
              <c:showVal val="1"/>
              <c:showCatName val="1"/>
              <c:showPercent val="1"/>
            </c:dLbl>
            <c:dLbl>
              <c:idx val="2"/>
              <c:layout>
                <c:manualLayout>
                  <c:x val="0.14992336170017403"/>
                  <c:y val="-0.18799675419682071"/>
                </c:manualLayout>
              </c:layout>
              <c:showVal val="1"/>
              <c:showCatName val="1"/>
              <c:showPercent val="1"/>
            </c:dLbl>
            <c:dLbl>
              <c:idx val="3"/>
              <c:layout>
                <c:manualLayout>
                  <c:x val="-2.8794393041561258E-3"/>
                  <c:y val="7.5707736591865572E-4"/>
                </c:manualLayout>
              </c:layout>
              <c:showVal val="1"/>
              <c:showCatName val="1"/>
              <c:showPercent val="1"/>
            </c:dLbl>
            <c:dLbl>
              <c:idx val="4"/>
              <c:layout>
                <c:manualLayout>
                  <c:x val="-5.0838285691304587E-2"/>
                  <c:y val="3.0740910609667438E-2"/>
                </c:manualLayout>
              </c:layout>
              <c:showVal val="1"/>
              <c:showCatName val="1"/>
              <c:showPercent val="1"/>
            </c:dLbl>
            <c:txPr>
              <a:bodyPr/>
              <a:lstStyle/>
              <a:p>
                <a:pPr>
                  <a:defRPr sz="1050" b="0">
                    <a:solidFill>
                      <a:sysClr val="windowText" lastClr="000000"/>
                    </a:solidFill>
                    <a:latin typeface="+mn-ea"/>
                    <a:ea typeface="+mn-ea"/>
                  </a:defRPr>
                </a:pPr>
                <a:endParaRPr lang="zh-CN"/>
              </a:p>
            </c:txPr>
            <c:showVal val="1"/>
            <c:showCatName val="1"/>
            <c:showPercent val="1"/>
            <c:showLeaderLines val="1"/>
          </c:dLbls>
          <c:cat>
            <c:strRef>
              <c:f>Sheet4!$J$35:$J$39</c:f>
              <c:strCache>
                <c:ptCount val="5"/>
                <c:pt idx="0">
                  <c:v>移动通信网络</c:v>
                </c:pt>
                <c:pt idx="1">
                  <c:v>业务</c:v>
                </c:pt>
                <c:pt idx="2">
                  <c:v>IT支撑与大数据</c:v>
                </c:pt>
                <c:pt idx="3">
                  <c:v>信息安全</c:v>
                </c:pt>
                <c:pt idx="4">
                  <c:v>基础配套</c:v>
                </c:pt>
              </c:strCache>
            </c:strRef>
          </c:cat>
          <c:val>
            <c:numRef>
              <c:f>Sheet4!$L$35:$L$39</c:f>
              <c:numCache>
                <c:formatCode>General</c:formatCode>
                <c:ptCount val="5"/>
                <c:pt idx="0">
                  <c:v>0</c:v>
                </c:pt>
                <c:pt idx="1">
                  <c:v>0</c:v>
                </c:pt>
                <c:pt idx="2">
                  <c:v>0</c:v>
                </c:pt>
                <c:pt idx="3">
                  <c:v>0</c:v>
                </c:pt>
                <c:pt idx="4">
                  <c:v>0</c:v>
                </c:pt>
              </c:numCache>
            </c:numRef>
          </c:val>
        </c:ser>
        <c:firstSliceAng val="0"/>
      </c:pieChart>
    </c:plotArea>
    <c:plotVisOnly val="1"/>
  </c:chart>
  <c:spPr>
    <a:ln>
      <a:noFill/>
    </a:ln>
  </c:spPr>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zh-CN"/>
  <c:chart>
    <c:autoTitleDeleted val="1"/>
    <c:plotArea>
      <c:layout>
        <c:manualLayout>
          <c:layoutTarget val="inner"/>
          <c:xMode val="edge"/>
          <c:yMode val="edge"/>
          <c:x val="0.13470455053137126"/>
          <c:y val="0.1806914975692219"/>
          <c:w val="0.60457355737748264"/>
          <c:h val="0.68405839559309933"/>
        </c:manualLayout>
      </c:layout>
      <c:pieChart>
        <c:varyColors val="1"/>
        <c:ser>
          <c:idx val="0"/>
          <c:order val="0"/>
          <c:tx>
            <c:strRef>
              <c:f>Sheet4!$X$3</c:f>
              <c:strCache>
                <c:ptCount val="1"/>
                <c:pt idx="0">
                  <c:v>项目预算</c:v>
                </c:pt>
              </c:strCache>
            </c:strRef>
          </c:tx>
          <c:dLbls>
            <c:txPr>
              <a:bodyPr/>
              <a:lstStyle/>
              <a:p>
                <a:pPr>
                  <a:defRPr sz="1050" b="0"/>
                </a:pPr>
                <a:endParaRPr lang="zh-CN"/>
              </a:p>
            </c:txPr>
            <c:showVal val="1"/>
            <c:showCatName val="1"/>
            <c:showPercent val="1"/>
            <c:showLeaderLines val="1"/>
          </c:dLbls>
          <c:cat>
            <c:strRef>
              <c:f>Sheet4!$V$4:$V$10</c:f>
              <c:strCache>
                <c:ptCount val="7"/>
                <c:pt idx="0">
                  <c:v>采购共享服务中心</c:v>
                </c:pt>
                <c:pt idx="1">
                  <c:v>业务支撑系统部</c:v>
                </c:pt>
                <c:pt idx="2">
                  <c:v>管理信息系统部</c:v>
                </c:pt>
                <c:pt idx="3">
                  <c:v>技术部</c:v>
                </c:pt>
                <c:pt idx="4">
                  <c:v>研究院</c:v>
                </c:pt>
                <c:pt idx="5">
                  <c:v>设计院</c:v>
                </c:pt>
                <c:pt idx="6">
                  <c:v>物联网公司</c:v>
                </c:pt>
              </c:strCache>
            </c:strRef>
          </c:cat>
          <c:val>
            <c:numRef>
              <c:f>Sheet4!$X$4:$X$10</c:f>
              <c:numCache>
                <c:formatCode>General</c:formatCode>
                <c:ptCount val="7"/>
                <c:pt idx="0">
                  <c:v>200</c:v>
                </c:pt>
                <c:pt idx="1">
                  <c:v>350</c:v>
                </c:pt>
                <c:pt idx="2">
                  <c:v>300</c:v>
                </c:pt>
                <c:pt idx="3">
                  <c:v>120</c:v>
                </c:pt>
                <c:pt idx="4">
                  <c:v>868</c:v>
                </c:pt>
                <c:pt idx="5">
                  <c:v>238</c:v>
                </c:pt>
                <c:pt idx="6">
                  <c:v>80</c:v>
                </c:pt>
              </c:numCache>
            </c:numRef>
          </c:val>
        </c:ser>
        <c:firstSliceAng val="0"/>
      </c:pieChart>
    </c:plotArea>
    <c:plotVisOnly val="1"/>
  </c:chart>
  <c:spPr>
    <a:ln>
      <a:noFill/>
    </a:ln>
  </c:spPr>
  <c:printSettings>
    <c:headerFooter/>
    <c:pageMargins b="0.75000000000000278" l="0.70000000000000062" r="0.70000000000000062" t="0.75000000000000278"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14</xdr:col>
      <xdr:colOff>593914</xdr:colOff>
      <xdr:row>30</xdr:row>
      <xdr:rowOff>123264</xdr:rowOff>
    </xdr:from>
    <xdr:to>
      <xdr:col>19</xdr:col>
      <xdr:colOff>201708</xdr:colOff>
      <xdr:row>42</xdr:row>
      <xdr:rowOff>156882</xdr:rowOff>
    </xdr:to>
    <xdr:graphicFrame macro="">
      <xdr:nvGraphicFramePr>
        <xdr:cNvPr id="3" name="图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638738</xdr:colOff>
      <xdr:row>12</xdr:row>
      <xdr:rowOff>22411</xdr:rowOff>
    </xdr:from>
    <xdr:to>
      <xdr:col>27</xdr:col>
      <xdr:colOff>403412</xdr:colOff>
      <xdr:row>28</xdr:row>
      <xdr:rowOff>11206</xdr:rowOff>
    </xdr:to>
    <xdr:graphicFrame macro="">
      <xdr:nvGraphicFramePr>
        <xdr:cNvPr id="5" name="图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laiyanyan@gd.chinamobile.com;13902220971@139.com" TargetMode="External"/><Relationship Id="rId2" Type="http://schemas.openxmlformats.org/officeDocument/2006/relationships/hyperlink" Target="mailto:15892030591@139.com" TargetMode="External"/><Relationship Id="rId1" Type="http://schemas.openxmlformats.org/officeDocument/2006/relationships/hyperlink" Target="mailto:songfufeng@chinamobile.com" TargetMode="External"/><Relationship Id="rId6" Type="http://schemas.openxmlformats.org/officeDocument/2006/relationships/printerSettings" Target="../printerSettings/printerSettings3.bin"/><Relationship Id="rId5" Type="http://schemas.openxmlformats.org/officeDocument/2006/relationships/hyperlink" Target="mailto:panzhengang@chinamobile.com;liuguangyi@chinamobile.com;yuqing@chinamobile.com;guojingyu@gz.gd.chinamobile.com;songyilin@chinamobile.com;liweiquan@gd.chinamobile.com;shenzhi@zj.chinamobile.com" TargetMode="External"/><Relationship Id="rId4" Type="http://schemas.openxmlformats.org/officeDocument/2006/relationships/hyperlink" Target="mailto:liuguangyi@chinamobile.com;wangqixing@chinamobile.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G36"/>
  <sheetViews>
    <sheetView tabSelected="1" zoomScaleNormal="100" zoomScaleSheetLayoutView="100" workbookViewId="0">
      <pane ySplit="2" topLeftCell="A3" activePane="bottomLeft" state="frozen"/>
      <selection pane="bottomLeft" activeCell="H12" sqref="H12"/>
    </sheetView>
  </sheetViews>
  <sheetFormatPr defaultRowHeight="18.75" customHeight="1"/>
  <cols>
    <col min="1" max="1" width="5.625" customWidth="1"/>
    <col min="2" max="2" width="10.75" style="3" customWidth="1"/>
    <col min="3" max="3" width="62.25" style="30" customWidth="1"/>
    <col min="4" max="4" width="11.75" customWidth="1"/>
    <col min="5" max="5" width="14.875" customWidth="1"/>
  </cols>
  <sheetData>
    <row r="1" spans="1:7" ht="63" customHeight="1">
      <c r="A1" s="41" t="s">
        <v>168</v>
      </c>
      <c r="B1" s="41"/>
      <c r="C1" s="41"/>
      <c r="D1" s="41"/>
      <c r="E1" s="41"/>
    </row>
    <row r="2" spans="1:7" ht="18.75" customHeight="1">
      <c r="A2" s="36" t="s">
        <v>0</v>
      </c>
      <c r="B2" s="36" t="s">
        <v>2</v>
      </c>
      <c r="C2" s="36" t="s">
        <v>3</v>
      </c>
      <c r="D2" s="36" t="s">
        <v>5</v>
      </c>
      <c r="E2" s="36" t="s">
        <v>6</v>
      </c>
    </row>
    <row r="3" spans="1:7" ht="18.75" customHeight="1">
      <c r="A3" s="1">
        <f>ROW()-2</f>
        <v>1</v>
      </c>
      <c r="B3" s="37" t="s">
        <v>127</v>
      </c>
      <c r="C3" s="15" t="s">
        <v>133</v>
      </c>
      <c r="D3" s="1" t="s">
        <v>10</v>
      </c>
      <c r="E3" s="1">
        <v>13552595089</v>
      </c>
    </row>
    <row r="4" spans="1:7" ht="18.75" customHeight="1">
      <c r="A4" s="32">
        <f t="shared" ref="A4:A34" si="0">ROW()-2</f>
        <v>2</v>
      </c>
      <c r="B4" s="37"/>
      <c r="C4" s="15" t="s">
        <v>134</v>
      </c>
      <c r="D4" s="1" t="s">
        <v>16</v>
      </c>
      <c r="E4" s="1">
        <v>13701173393</v>
      </c>
    </row>
    <row r="5" spans="1:7" ht="18.75" customHeight="1">
      <c r="A5" s="33">
        <f t="shared" si="0"/>
        <v>3</v>
      </c>
      <c r="B5" s="37"/>
      <c r="C5" s="15" t="s">
        <v>135</v>
      </c>
      <c r="D5" s="1" t="s">
        <v>131</v>
      </c>
      <c r="E5" s="1">
        <v>13911635873</v>
      </c>
    </row>
    <row r="6" spans="1:7" ht="18.75" customHeight="1">
      <c r="A6" s="33">
        <f t="shared" si="0"/>
        <v>4</v>
      </c>
      <c r="B6" s="37" t="s">
        <v>126</v>
      </c>
      <c r="C6" s="15" t="s">
        <v>136</v>
      </c>
      <c r="D6" s="1" t="s">
        <v>18</v>
      </c>
      <c r="E6" s="1">
        <v>13810091545</v>
      </c>
    </row>
    <row r="7" spans="1:7" ht="18.75" customHeight="1">
      <c r="A7" s="33">
        <f t="shared" si="0"/>
        <v>5</v>
      </c>
      <c r="B7" s="37"/>
      <c r="C7" s="15" t="s">
        <v>137</v>
      </c>
      <c r="D7" s="34" t="s">
        <v>165</v>
      </c>
      <c r="E7" s="1">
        <v>15892030591</v>
      </c>
    </row>
    <row r="8" spans="1:7" ht="18.75" customHeight="1">
      <c r="A8" s="33">
        <f t="shared" si="0"/>
        <v>6</v>
      </c>
      <c r="B8" s="37"/>
      <c r="C8" s="15" t="s">
        <v>138</v>
      </c>
      <c r="D8" s="1" t="s">
        <v>51</v>
      </c>
      <c r="E8" s="1">
        <v>15802312029</v>
      </c>
    </row>
    <row r="9" spans="1:7" ht="18.75" customHeight="1">
      <c r="A9" s="33">
        <f t="shared" si="0"/>
        <v>7</v>
      </c>
      <c r="B9" s="37" t="s">
        <v>124</v>
      </c>
      <c r="C9" s="15" t="s">
        <v>139</v>
      </c>
      <c r="D9" s="1" t="s">
        <v>33</v>
      </c>
      <c r="E9" s="1">
        <v>13911503251</v>
      </c>
    </row>
    <row r="10" spans="1:7" ht="18.75" customHeight="1">
      <c r="A10" s="33">
        <f t="shared" si="0"/>
        <v>8</v>
      </c>
      <c r="B10" s="37"/>
      <c r="C10" s="15" t="s">
        <v>140</v>
      </c>
      <c r="D10" s="1" t="s">
        <v>29</v>
      </c>
      <c r="E10" s="1">
        <v>13810090115</v>
      </c>
    </row>
    <row r="11" spans="1:7" s="3" customFormat="1" ht="18.75" customHeight="1">
      <c r="A11" s="33">
        <f t="shared" si="0"/>
        <v>9</v>
      </c>
      <c r="B11" s="37"/>
      <c r="C11" s="15" t="s">
        <v>141</v>
      </c>
      <c r="D11" s="1" t="s">
        <v>45</v>
      </c>
      <c r="E11" s="1">
        <v>13922202287</v>
      </c>
      <c r="G11"/>
    </row>
    <row r="12" spans="1:7" ht="18.75" customHeight="1">
      <c r="A12" s="33">
        <f t="shared" si="0"/>
        <v>10</v>
      </c>
      <c r="B12" s="37"/>
      <c r="C12" s="15" t="s">
        <v>142</v>
      </c>
      <c r="D12" s="1" t="s">
        <v>40</v>
      </c>
      <c r="E12" s="1">
        <v>13426211200</v>
      </c>
    </row>
    <row r="13" spans="1:7" ht="18.75" customHeight="1">
      <c r="A13" s="33">
        <f t="shared" si="0"/>
        <v>11</v>
      </c>
      <c r="B13" s="37"/>
      <c r="C13" s="15" t="s">
        <v>143</v>
      </c>
      <c r="D13" s="1" t="s">
        <v>59</v>
      </c>
      <c r="E13" s="1">
        <v>15810454651</v>
      </c>
    </row>
    <row r="14" spans="1:7" ht="18.75" customHeight="1">
      <c r="A14" s="33">
        <f t="shared" si="0"/>
        <v>12</v>
      </c>
      <c r="B14" s="37"/>
      <c r="C14" s="15" t="s">
        <v>144</v>
      </c>
      <c r="D14" s="1" t="s">
        <v>36</v>
      </c>
      <c r="E14" s="1">
        <v>13601101331</v>
      </c>
    </row>
    <row r="15" spans="1:7" ht="18.75" customHeight="1">
      <c r="A15" s="33">
        <f t="shared" si="0"/>
        <v>13</v>
      </c>
      <c r="B15" s="37"/>
      <c r="C15" s="15" t="s">
        <v>145</v>
      </c>
      <c r="D15" s="1" t="s">
        <v>118</v>
      </c>
      <c r="E15" s="1">
        <v>13911323216</v>
      </c>
    </row>
    <row r="16" spans="1:7" ht="27">
      <c r="A16" s="33">
        <f t="shared" si="0"/>
        <v>14</v>
      </c>
      <c r="B16" s="37"/>
      <c r="C16" s="15" t="s">
        <v>146</v>
      </c>
      <c r="D16" s="34" t="s">
        <v>166</v>
      </c>
      <c r="E16" s="34" t="s">
        <v>167</v>
      </c>
    </row>
    <row r="17" spans="1:5" ht="18.75" customHeight="1">
      <c r="A17" s="33">
        <f t="shared" si="0"/>
        <v>15</v>
      </c>
      <c r="B17" s="37"/>
      <c r="C17" s="15" t="s">
        <v>147</v>
      </c>
      <c r="D17" s="1" t="s">
        <v>43</v>
      </c>
      <c r="E17" s="1">
        <v>13922200510</v>
      </c>
    </row>
    <row r="18" spans="1:5" ht="18.75" customHeight="1">
      <c r="A18" s="33">
        <f t="shared" si="0"/>
        <v>16</v>
      </c>
      <c r="B18" s="37"/>
      <c r="C18" s="15" t="s">
        <v>148</v>
      </c>
      <c r="D18" s="1" t="s">
        <v>49</v>
      </c>
      <c r="E18" s="1">
        <v>13857134567</v>
      </c>
    </row>
    <row r="19" spans="1:5" s="4" customFormat="1" ht="18.75" customHeight="1">
      <c r="A19" s="33">
        <f t="shared" si="0"/>
        <v>17</v>
      </c>
      <c r="B19" s="37" t="s">
        <v>125</v>
      </c>
      <c r="C19" s="15" t="s">
        <v>149</v>
      </c>
      <c r="D19" s="1" t="s">
        <v>25</v>
      </c>
      <c r="E19" s="1">
        <v>13910888992</v>
      </c>
    </row>
    <row r="20" spans="1:5" s="4" customFormat="1" ht="18.75" customHeight="1">
      <c r="A20" s="33">
        <f t="shared" si="0"/>
        <v>18</v>
      </c>
      <c r="B20" s="37"/>
      <c r="C20" s="15" t="s">
        <v>150</v>
      </c>
      <c r="D20" s="1" t="s">
        <v>25</v>
      </c>
      <c r="E20" s="1">
        <v>13910888992</v>
      </c>
    </row>
    <row r="21" spans="1:5" ht="18.75" customHeight="1">
      <c r="A21" s="33">
        <f t="shared" si="0"/>
        <v>19</v>
      </c>
      <c r="B21" s="37"/>
      <c r="C21" s="15" t="s">
        <v>151</v>
      </c>
      <c r="D21" s="1" t="s">
        <v>47</v>
      </c>
      <c r="E21" s="1">
        <v>13922200167</v>
      </c>
    </row>
    <row r="22" spans="1:5" ht="18.75" customHeight="1">
      <c r="A22" s="33">
        <f t="shared" si="0"/>
        <v>20</v>
      </c>
      <c r="B22" s="37" t="s">
        <v>132</v>
      </c>
      <c r="C22" s="15" t="s">
        <v>152</v>
      </c>
      <c r="D22" s="1" t="s">
        <v>56</v>
      </c>
      <c r="E22" s="1">
        <v>13911503236</v>
      </c>
    </row>
    <row r="23" spans="1:5" ht="18.75" customHeight="1">
      <c r="A23" s="33">
        <f t="shared" si="0"/>
        <v>21</v>
      </c>
      <c r="B23" s="37"/>
      <c r="C23" s="15" t="s">
        <v>153</v>
      </c>
      <c r="D23" s="1" t="s">
        <v>119</v>
      </c>
      <c r="E23" s="1">
        <v>13811472576</v>
      </c>
    </row>
    <row r="24" spans="1:5" ht="27">
      <c r="A24" s="33">
        <f t="shared" si="0"/>
        <v>22</v>
      </c>
      <c r="B24" s="37"/>
      <c r="C24" s="15" t="s">
        <v>154</v>
      </c>
      <c r="D24" s="1" t="s">
        <v>23</v>
      </c>
      <c r="E24" s="1">
        <v>13910920120</v>
      </c>
    </row>
    <row r="25" spans="1:5" ht="18.75" customHeight="1">
      <c r="A25" s="33">
        <f t="shared" si="0"/>
        <v>23</v>
      </c>
      <c r="B25" s="37"/>
      <c r="C25" s="15" t="s">
        <v>155</v>
      </c>
      <c r="D25" s="1" t="s">
        <v>129</v>
      </c>
      <c r="E25" s="1">
        <v>13811831502</v>
      </c>
    </row>
    <row r="26" spans="1:5" ht="18.75" customHeight="1">
      <c r="A26" s="33">
        <f t="shared" si="0"/>
        <v>24</v>
      </c>
      <c r="B26" s="38" t="s">
        <v>170</v>
      </c>
      <c r="C26" s="15" t="s">
        <v>156</v>
      </c>
      <c r="D26" s="1" t="s">
        <v>130</v>
      </c>
      <c r="E26" s="1">
        <v>18601110221</v>
      </c>
    </row>
    <row r="27" spans="1:5" ht="18.75" customHeight="1">
      <c r="A27" s="33">
        <f t="shared" si="0"/>
        <v>25</v>
      </c>
      <c r="B27" s="39"/>
      <c r="C27" s="15" t="s">
        <v>164</v>
      </c>
      <c r="D27" s="1" t="s">
        <v>130</v>
      </c>
      <c r="E27" s="1">
        <v>18601110221</v>
      </c>
    </row>
    <row r="28" spans="1:5" ht="18.75" customHeight="1">
      <c r="A28" s="33">
        <f t="shared" si="0"/>
        <v>26</v>
      </c>
      <c r="B28" s="39"/>
      <c r="C28" s="15" t="s">
        <v>163</v>
      </c>
      <c r="D28" s="1" t="s">
        <v>130</v>
      </c>
      <c r="E28" s="1">
        <v>18601110221</v>
      </c>
    </row>
    <row r="29" spans="1:5" ht="18.75" customHeight="1">
      <c r="A29" s="33">
        <f t="shared" si="0"/>
        <v>27</v>
      </c>
      <c r="B29" s="39"/>
      <c r="C29" s="15" t="s">
        <v>162</v>
      </c>
      <c r="D29" s="1" t="s">
        <v>130</v>
      </c>
      <c r="E29" s="1">
        <v>18601110221</v>
      </c>
    </row>
    <row r="30" spans="1:5" ht="27">
      <c r="A30" s="33">
        <f t="shared" si="0"/>
        <v>28</v>
      </c>
      <c r="B30" s="39"/>
      <c r="C30" s="15" t="s">
        <v>161</v>
      </c>
      <c r="D30" s="1" t="s">
        <v>130</v>
      </c>
      <c r="E30" s="1">
        <v>18601110221</v>
      </c>
    </row>
    <row r="31" spans="1:5" ht="18.75" customHeight="1">
      <c r="A31" s="33">
        <f t="shared" si="0"/>
        <v>29</v>
      </c>
      <c r="B31" s="39"/>
      <c r="C31" s="15" t="s">
        <v>160</v>
      </c>
      <c r="D31" s="1" t="s">
        <v>130</v>
      </c>
      <c r="E31" s="1">
        <v>18601110221</v>
      </c>
    </row>
    <row r="32" spans="1:5" ht="18.75" customHeight="1">
      <c r="A32" s="33">
        <f t="shared" si="0"/>
        <v>30</v>
      </c>
      <c r="B32" s="39"/>
      <c r="C32" s="15" t="s">
        <v>159</v>
      </c>
      <c r="D32" s="1" t="s">
        <v>130</v>
      </c>
      <c r="E32" s="1">
        <v>18601110221</v>
      </c>
    </row>
    <row r="33" spans="1:5" ht="27">
      <c r="A33" s="33">
        <f t="shared" si="0"/>
        <v>31</v>
      </c>
      <c r="B33" s="39"/>
      <c r="C33" s="15" t="s">
        <v>158</v>
      </c>
      <c r="D33" s="1" t="s">
        <v>130</v>
      </c>
      <c r="E33" s="1">
        <v>18601110221</v>
      </c>
    </row>
    <row r="34" spans="1:5" ht="18.75" customHeight="1">
      <c r="A34" s="33">
        <f t="shared" si="0"/>
        <v>32</v>
      </c>
      <c r="B34" s="39"/>
      <c r="C34" s="15" t="s">
        <v>157</v>
      </c>
      <c r="D34" s="1" t="s">
        <v>130</v>
      </c>
      <c r="E34" s="1">
        <v>18601110221</v>
      </c>
    </row>
    <row r="35" spans="1:5" ht="27.75" customHeight="1">
      <c r="A35" s="35">
        <v>33</v>
      </c>
      <c r="B35" s="40"/>
      <c r="C35" s="15" t="s">
        <v>169</v>
      </c>
      <c r="D35" s="35" t="s">
        <v>130</v>
      </c>
      <c r="E35" s="35">
        <v>18601110221</v>
      </c>
    </row>
    <row r="36" spans="1:5" ht="18.75" customHeight="1">
      <c r="A36" s="31" t="s">
        <v>112</v>
      </c>
      <c r="B36" s="20" t="s">
        <v>113</v>
      </c>
      <c r="C36" s="29"/>
      <c r="D36" s="31"/>
      <c r="E36" s="31"/>
    </row>
  </sheetData>
  <autoFilter ref="A2:E36"/>
  <mergeCells count="7">
    <mergeCell ref="B22:B25"/>
    <mergeCell ref="B26:B35"/>
    <mergeCell ref="A1:E1"/>
    <mergeCell ref="B3:B5"/>
    <mergeCell ref="B6:B8"/>
    <mergeCell ref="B9:B18"/>
    <mergeCell ref="B19:B21"/>
  </mergeCells>
  <phoneticPr fontId="1" type="noConversion"/>
  <printOptions horizontalCentered="1" verticalCentered="1"/>
  <pageMargins left="0.31496062992125984" right="0.31496062992125984" top="0.35433070866141736" bottom="0.35433070866141736" header="0.31496062992125984" footer="0.31496062992125984"/>
  <pageSetup paperSize="9" scale="94" orientation="portrait" horizontalDpi="200" verticalDpi="200" r:id="rId1"/>
</worksheet>
</file>

<file path=xl/worksheets/sheet2.xml><?xml version="1.0" encoding="utf-8"?>
<worksheet xmlns="http://schemas.openxmlformats.org/spreadsheetml/2006/main" xmlns:r="http://schemas.openxmlformats.org/officeDocument/2006/relationships">
  <dimension ref="A1:F13"/>
  <sheetViews>
    <sheetView zoomScale="85" zoomScaleNormal="85" workbookViewId="0">
      <selection activeCell="C2" sqref="C2:G6"/>
    </sheetView>
  </sheetViews>
  <sheetFormatPr defaultRowHeight="13.5"/>
  <cols>
    <col min="1" max="1" width="4.875" style="9" customWidth="1"/>
    <col min="2" max="2" width="18" customWidth="1"/>
    <col min="3" max="3" width="9" style="9"/>
    <col min="4" max="4" width="7.5" style="13" customWidth="1"/>
    <col min="5" max="5" width="15.25" bestFit="1" customWidth="1"/>
    <col min="6" max="6" width="49.375" style="9" customWidth="1"/>
    <col min="7" max="16384" width="9" style="9"/>
  </cols>
  <sheetData>
    <row r="1" spans="1:6" ht="17.25">
      <c r="A1" s="10"/>
      <c r="B1" s="1" t="s">
        <v>1</v>
      </c>
      <c r="C1" s="11"/>
      <c r="D1" s="11"/>
      <c r="E1" s="1" t="s">
        <v>2</v>
      </c>
      <c r="F1" s="12"/>
    </row>
    <row r="2" spans="1:6">
      <c r="B2" s="1" t="s">
        <v>53</v>
      </c>
      <c r="E2" s="14" t="s">
        <v>79</v>
      </c>
    </row>
    <row r="3" spans="1:6" ht="17.25">
      <c r="A3" s="7"/>
      <c r="B3" s="1" t="s">
        <v>89</v>
      </c>
      <c r="C3" s="7"/>
      <c r="D3" s="7"/>
      <c r="E3" s="1" t="s">
        <v>80</v>
      </c>
      <c r="F3" s="8"/>
    </row>
    <row r="4" spans="1:6" ht="17.25">
      <c r="A4" s="5"/>
      <c r="B4" s="1" t="s">
        <v>90</v>
      </c>
      <c r="C4" s="5"/>
      <c r="D4" s="5"/>
      <c r="E4" s="1" t="s">
        <v>81</v>
      </c>
      <c r="F4" s="6"/>
    </row>
    <row r="5" spans="1:6">
      <c r="B5" s="1" t="s">
        <v>38</v>
      </c>
      <c r="E5" s="14" t="s">
        <v>82</v>
      </c>
    </row>
    <row r="6" spans="1:6" ht="17.25">
      <c r="A6" s="5"/>
      <c r="B6" s="1" t="s">
        <v>8</v>
      </c>
      <c r="C6" s="5"/>
      <c r="D6" s="5"/>
      <c r="E6" s="14" t="s">
        <v>63</v>
      </c>
      <c r="F6" s="6"/>
    </row>
    <row r="7" spans="1:6">
      <c r="B7" s="1" t="s">
        <v>21</v>
      </c>
    </row>
    <row r="8" spans="1:6" ht="17.25">
      <c r="A8" s="5"/>
      <c r="B8" s="1" t="s">
        <v>67</v>
      </c>
      <c r="C8" s="5"/>
      <c r="D8" s="5"/>
      <c r="F8" s="6"/>
    </row>
    <row r="9" spans="1:6" ht="17.25">
      <c r="A9" s="7"/>
      <c r="B9" s="1" t="s">
        <v>88</v>
      </c>
      <c r="C9" s="7"/>
      <c r="D9" s="7"/>
      <c r="F9" s="8"/>
    </row>
    <row r="10" spans="1:6">
      <c r="B10" s="1" t="s">
        <v>94</v>
      </c>
    </row>
    <row r="11" spans="1:6" ht="17.25">
      <c r="A11" s="7"/>
      <c r="B11" s="1" t="s">
        <v>87</v>
      </c>
      <c r="C11" s="7"/>
      <c r="D11" s="7"/>
      <c r="F11" s="8"/>
    </row>
    <row r="12" spans="1:6">
      <c r="B12" s="1" t="s">
        <v>93</v>
      </c>
    </row>
    <row r="13" spans="1:6" ht="17.25">
      <c r="A13" s="5"/>
      <c r="B13" s="1" t="s">
        <v>91</v>
      </c>
      <c r="C13" s="5"/>
      <c r="D13" s="5"/>
      <c r="F13" s="6"/>
    </row>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U41"/>
  <sheetViews>
    <sheetView topLeftCell="G17" zoomScale="85" zoomScaleNormal="85" workbookViewId="0">
      <selection activeCell="C2" sqref="C2:G6"/>
    </sheetView>
  </sheetViews>
  <sheetFormatPr defaultRowHeight="13.5" outlineLevelCol="1"/>
  <cols>
    <col min="1" max="1" width="6.875" customWidth="1"/>
    <col min="2" max="2" width="15" customWidth="1"/>
    <col min="3" max="3" width="61" customWidth="1"/>
    <col min="4" max="4" width="18.75" customWidth="1"/>
    <col min="5" max="5" width="32.25" customWidth="1"/>
    <col min="6" max="6" width="15.125" customWidth="1"/>
    <col min="7" max="7" width="24.125" customWidth="1" outlineLevel="1"/>
    <col min="8" max="8" width="58.375" customWidth="1" outlineLevel="1"/>
    <col min="9" max="9" width="18.25" customWidth="1" outlineLevel="1"/>
    <col min="10" max="10" width="15.625" customWidth="1" outlineLevel="1"/>
    <col min="11" max="11" width="19.75" customWidth="1"/>
    <col min="12" max="12" width="40.75" customWidth="1"/>
    <col min="13" max="13" width="39" customWidth="1"/>
    <col min="14" max="14" width="48.875" customWidth="1"/>
    <col min="15" max="15" width="39.375" customWidth="1"/>
    <col min="16" max="16" width="47.5" customWidth="1"/>
    <col min="17" max="17" width="46.25" hidden="1" customWidth="1"/>
    <col min="18" max="18" width="22" customWidth="1"/>
    <col min="19" max="19" width="23" customWidth="1"/>
    <col min="20" max="20" width="24" customWidth="1"/>
    <col min="21" max="21" width="29.125" style="3" customWidth="1"/>
    <col min="22" max="22" width="65.625" customWidth="1"/>
  </cols>
  <sheetData>
    <row r="1" spans="1:11">
      <c r="A1" s="1" t="s">
        <v>0</v>
      </c>
      <c r="B1" s="1" t="s">
        <v>2</v>
      </c>
      <c r="C1" s="1" t="s">
        <v>3</v>
      </c>
      <c r="D1" s="1" t="s">
        <v>1</v>
      </c>
      <c r="E1" s="1" t="s">
        <v>4</v>
      </c>
      <c r="F1" s="1" t="s">
        <v>5</v>
      </c>
      <c r="G1" s="1" t="s">
        <v>6</v>
      </c>
      <c r="H1" s="1" t="s">
        <v>7</v>
      </c>
      <c r="I1" s="1" t="s">
        <v>65</v>
      </c>
    </row>
    <row r="2" spans="1:11">
      <c r="A2" s="1">
        <v>1</v>
      </c>
      <c r="B2" s="26" t="s">
        <v>79</v>
      </c>
      <c r="C2" s="2" t="s">
        <v>68</v>
      </c>
      <c r="D2" s="1" t="s">
        <v>8</v>
      </c>
      <c r="E2" s="1" t="s">
        <v>9</v>
      </c>
      <c r="F2" s="1" t="s">
        <v>10</v>
      </c>
      <c r="G2" s="1">
        <v>13552595089</v>
      </c>
      <c r="H2" s="1" t="s">
        <v>11</v>
      </c>
      <c r="I2" s="1">
        <v>200</v>
      </c>
      <c r="K2" t="str">
        <f>H2</f>
        <v>panzhengang@chinamobile.com</v>
      </c>
    </row>
    <row r="3" spans="1:11">
      <c r="A3" s="1">
        <v>2</v>
      </c>
      <c r="B3" s="26" t="s">
        <v>79</v>
      </c>
      <c r="C3" s="2" t="s">
        <v>69</v>
      </c>
      <c r="D3" s="1" t="s">
        <v>8</v>
      </c>
      <c r="E3" s="1" t="s">
        <v>15</v>
      </c>
      <c r="F3" s="1" t="s">
        <v>16</v>
      </c>
      <c r="G3" s="1">
        <v>13701173393</v>
      </c>
      <c r="H3" s="16" t="s">
        <v>121</v>
      </c>
      <c r="I3" s="1">
        <v>200</v>
      </c>
      <c r="K3" t="str">
        <f>K2&amp;";"&amp;H3</f>
        <v>panzhengang@chinamobile.com;liuguangyi@chinamobile.com;wangqixing@chinamobile.com</v>
      </c>
    </row>
    <row r="4" spans="1:11">
      <c r="A4" s="1">
        <v>3</v>
      </c>
      <c r="B4" s="26" t="s">
        <v>79</v>
      </c>
      <c r="C4" s="2" t="s">
        <v>70</v>
      </c>
      <c r="D4" s="1" t="s">
        <v>8</v>
      </c>
      <c r="E4" s="1" t="s">
        <v>12</v>
      </c>
      <c r="F4" s="1" t="s">
        <v>13</v>
      </c>
      <c r="G4" s="1">
        <v>13911635873</v>
      </c>
      <c r="H4" s="1" t="s">
        <v>14</v>
      </c>
      <c r="I4" s="1">
        <v>153</v>
      </c>
      <c r="K4" t="str">
        <f t="shared" ref="K4:K23" si="0">K3&amp;";"&amp;H4</f>
        <v>panzhengang@chinamobile.com;liuguangyi@chinamobile.com;wangqixing@chinamobile.com;yuqing@chinamobile.com</v>
      </c>
    </row>
    <row r="5" spans="1:11">
      <c r="A5" s="1">
        <v>4</v>
      </c>
      <c r="B5" s="1" t="s">
        <v>80</v>
      </c>
      <c r="C5" s="2" t="s">
        <v>72</v>
      </c>
      <c r="D5" s="1" t="s">
        <v>8</v>
      </c>
      <c r="E5" s="1" t="s">
        <v>12</v>
      </c>
      <c r="F5" s="1" t="s">
        <v>18</v>
      </c>
      <c r="G5" s="1">
        <v>13810091545</v>
      </c>
      <c r="H5" s="1" t="s">
        <v>19</v>
      </c>
      <c r="I5" s="1">
        <v>195</v>
      </c>
      <c r="K5" t="str">
        <f t="shared" si="0"/>
        <v>panzhengang@chinamobile.com;liuguangyi@chinamobile.com;wangqixing@chinamobile.com;yuqing@chinamobile.com;wenjianwei@chinamobile.com</v>
      </c>
    </row>
    <row r="6" spans="1:11">
      <c r="A6" s="1">
        <v>5</v>
      </c>
      <c r="B6" s="1" t="s">
        <v>80</v>
      </c>
      <c r="C6" s="2" t="s">
        <v>71</v>
      </c>
      <c r="D6" s="1" t="s">
        <v>87</v>
      </c>
      <c r="E6" s="1" t="s">
        <v>12</v>
      </c>
      <c r="F6" s="1" t="s">
        <v>62</v>
      </c>
      <c r="G6" s="1" t="s">
        <v>78</v>
      </c>
      <c r="H6" s="1" t="s">
        <v>83</v>
      </c>
      <c r="I6" s="1">
        <v>90</v>
      </c>
      <c r="K6" t="str">
        <f t="shared" si="0"/>
        <v>panzhengang@chinamobile.com;liuguangyi@chinamobile.com;wangqixing@chinamobile.com;yuqing@chinamobile.com;wenjianwei@chinamobile.com;15892030591@139.com</v>
      </c>
    </row>
    <row r="7" spans="1:11">
      <c r="A7" s="1">
        <v>6</v>
      </c>
      <c r="B7" s="1" t="s">
        <v>80</v>
      </c>
      <c r="C7" s="2" t="s">
        <v>61</v>
      </c>
      <c r="D7" s="1" t="s">
        <v>67</v>
      </c>
      <c r="E7" s="1" t="s">
        <v>15</v>
      </c>
      <c r="F7" s="1" t="s">
        <v>51</v>
      </c>
      <c r="G7" s="1">
        <v>15802312029</v>
      </c>
      <c r="H7" s="1" t="s">
        <v>52</v>
      </c>
      <c r="I7" s="1">
        <v>80</v>
      </c>
      <c r="K7" t="str">
        <f t="shared" si="0"/>
        <v>panzhengang@chinamobile.com;liuguangyi@chinamobile.com;wangqixing@chinamobile.com;yuqing@chinamobile.com;wenjianwei@chinamobile.com;15892030591@139.com;15802312029@139.com</v>
      </c>
    </row>
    <row r="8" spans="1:11">
      <c r="A8" s="1">
        <v>7</v>
      </c>
      <c r="B8" s="1" t="s">
        <v>81</v>
      </c>
      <c r="C8" s="2" t="s">
        <v>77</v>
      </c>
      <c r="D8" s="1" t="s">
        <v>89</v>
      </c>
      <c r="E8" s="1" t="s">
        <v>12</v>
      </c>
      <c r="F8" s="1" t="s">
        <v>33</v>
      </c>
      <c r="G8" s="1">
        <v>13911503251</v>
      </c>
      <c r="H8" s="1" t="s">
        <v>34</v>
      </c>
      <c r="I8" s="1">
        <v>200</v>
      </c>
      <c r="K8" t="str">
        <f t="shared" si="0"/>
        <v>panzhengang@chinamobile.com;liuguangyi@chinamobile.com;wangqixing@chinamobile.com;yuqing@chinamobile.com;wenjianwei@chinamobile.com;15892030591@139.com;15802312029@139.com;changqian@chinamobile.com</v>
      </c>
    </row>
    <row r="9" spans="1:11">
      <c r="A9" s="1">
        <v>8</v>
      </c>
      <c r="B9" s="1" t="s">
        <v>81</v>
      </c>
      <c r="C9" s="2" t="s">
        <v>75</v>
      </c>
      <c r="D9" s="1" t="s">
        <v>90</v>
      </c>
      <c r="E9" s="1" t="s">
        <v>12</v>
      </c>
      <c r="F9" s="1" t="s">
        <v>29</v>
      </c>
      <c r="G9" s="1">
        <v>13810090115</v>
      </c>
      <c r="H9" s="1" t="s">
        <v>30</v>
      </c>
      <c r="I9" s="1">
        <v>100</v>
      </c>
      <c r="K9" t="str">
        <f t="shared" si="0"/>
        <v>panzhengang@chinamobile.com;liuguangyi@chinamobile.com;wangqixing@chinamobile.com;yuqing@chinamobile.com;wenjianwei@chinamobile.com;15892030591@139.com;15802312029@139.com;changqian@chinamobile.com;dingzizhe@chinamobile.com</v>
      </c>
    </row>
    <row r="10" spans="1:11">
      <c r="A10" s="1">
        <v>9</v>
      </c>
      <c r="B10" s="1" t="s">
        <v>81</v>
      </c>
      <c r="C10" s="2" t="s">
        <v>73</v>
      </c>
      <c r="D10" s="1" t="s">
        <v>91</v>
      </c>
      <c r="E10" s="1" t="s">
        <v>9</v>
      </c>
      <c r="F10" s="1" t="s">
        <v>45</v>
      </c>
      <c r="G10" s="1">
        <v>13922202287</v>
      </c>
      <c r="H10" s="1" t="s">
        <v>46</v>
      </c>
      <c r="I10" s="1">
        <v>60</v>
      </c>
      <c r="K10" t="str">
        <f t="shared" si="0"/>
        <v>panzhengang@chinamobile.com;liuguangyi@chinamobile.com;wangqixing@chinamobile.com;yuqing@chinamobile.com;wenjianwei@chinamobile.com;15892030591@139.com;15802312029@139.com;changqian@chinamobile.com;dingzizhe@chinamobile.com;guojingyu@gz.gd.chinamobile.com</v>
      </c>
    </row>
    <row r="11" spans="1:11">
      <c r="A11" s="1">
        <v>10</v>
      </c>
      <c r="B11" s="1" t="s">
        <v>81</v>
      </c>
      <c r="C11" s="2" t="s">
        <v>39</v>
      </c>
      <c r="D11" s="1" t="s">
        <v>38</v>
      </c>
      <c r="E11" s="1" t="s">
        <v>15</v>
      </c>
      <c r="F11" s="1" t="s">
        <v>40</v>
      </c>
      <c r="G11" s="1">
        <v>13426211200</v>
      </c>
      <c r="H11" s="1" t="s">
        <v>41</v>
      </c>
      <c r="I11" s="1">
        <v>120</v>
      </c>
      <c r="K11" t="str">
        <f t="shared" si="0"/>
        <v>panzhengang@chinamobile.com;liuguangyi@chinamobile.com;wangqixing@chinamobile.com;yuqing@chinamobile.com;wenjianwei@chinamobile.com;15892030591@139.com;15802312029@139.com;changqian@chinamobile.com;dingzizhe@chinamobile.com;guojingyu@gz.gd.chinamobile.com;songyilin@chinamobile.com</v>
      </c>
    </row>
    <row r="12" spans="1:11">
      <c r="A12" s="1">
        <v>11</v>
      </c>
      <c r="B12" s="1" t="s">
        <v>81</v>
      </c>
      <c r="C12" s="2" t="s">
        <v>64</v>
      </c>
      <c r="D12" s="1" t="s">
        <v>92</v>
      </c>
      <c r="E12" s="1" t="s">
        <v>15</v>
      </c>
      <c r="F12" s="1" t="s">
        <v>59</v>
      </c>
      <c r="G12" s="1">
        <v>15810454651</v>
      </c>
      <c r="H12" s="1" t="s">
        <v>20</v>
      </c>
      <c r="I12" s="1">
        <v>120</v>
      </c>
      <c r="K12"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v>
      </c>
    </row>
    <row r="13" spans="1:11">
      <c r="A13" s="1">
        <v>12</v>
      </c>
      <c r="B13" s="1" t="s">
        <v>81</v>
      </c>
      <c r="C13" s="2" t="s">
        <v>35</v>
      </c>
      <c r="D13" s="1" t="s">
        <v>89</v>
      </c>
      <c r="E13" s="1" t="s">
        <v>15</v>
      </c>
      <c r="F13" s="1" t="s">
        <v>36</v>
      </c>
      <c r="G13" s="1">
        <v>13601101331</v>
      </c>
      <c r="H13" s="1" t="s">
        <v>37</v>
      </c>
      <c r="I13" s="1">
        <v>150</v>
      </c>
      <c r="K13"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v>
      </c>
    </row>
    <row r="14" spans="1:11">
      <c r="A14" s="1">
        <v>13</v>
      </c>
      <c r="B14" s="1" t="s">
        <v>81</v>
      </c>
      <c r="C14" s="2" t="s">
        <v>60</v>
      </c>
      <c r="D14" s="1" t="s">
        <v>90</v>
      </c>
      <c r="E14" s="1" t="s">
        <v>15</v>
      </c>
      <c r="F14" s="1" t="s">
        <v>118</v>
      </c>
      <c r="G14" s="1">
        <v>13911323216</v>
      </c>
      <c r="H14" s="1" t="s">
        <v>32</v>
      </c>
      <c r="I14" s="1">
        <v>100</v>
      </c>
      <c r="K14"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v>
      </c>
    </row>
    <row r="15" spans="1:11" ht="27">
      <c r="A15" s="1">
        <v>14</v>
      </c>
      <c r="B15" s="1" t="s">
        <v>81</v>
      </c>
      <c r="C15" s="2" t="s">
        <v>120</v>
      </c>
      <c r="D15" s="1" t="s">
        <v>93</v>
      </c>
      <c r="E15" s="1" t="s">
        <v>15</v>
      </c>
      <c r="F15" s="1" t="s">
        <v>27</v>
      </c>
      <c r="G15" s="1" t="s">
        <v>58</v>
      </c>
      <c r="H15" s="1" t="s">
        <v>28</v>
      </c>
      <c r="I15" s="1">
        <v>100</v>
      </c>
      <c r="K15"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v>
      </c>
    </row>
    <row r="16" spans="1:11">
      <c r="A16" s="1">
        <v>15</v>
      </c>
      <c r="B16" s="1" t="s">
        <v>81</v>
      </c>
      <c r="C16" s="2" t="s">
        <v>42</v>
      </c>
      <c r="D16" s="1" t="s">
        <v>91</v>
      </c>
      <c r="E16" s="1" t="s">
        <v>9</v>
      </c>
      <c r="F16" s="1" t="s">
        <v>43</v>
      </c>
      <c r="G16" s="1">
        <v>13922200510</v>
      </c>
      <c r="H16" s="1" t="s">
        <v>44</v>
      </c>
      <c r="I16" s="1">
        <v>40</v>
      </c>
      <c r="K16"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v>
      </c>
    </row>
    <row r="17" spans="1:11">
      <c r="A17" s="1">
        <v>16</v>
      </c>
      <c r="B17" s="1" t="s">
        <v>81</v>
      </c>
      <c r="C17" s="2" t="s">
        <v>48</v>
      </c>
      <c r="D17" s="1" t="s">
        <v>94</v>
      </c>
      <c r="E17" s="1" t="s">
        <v>12</v>
      </c>
      <c r="F17" s="1" t="s">
        <v>49</v>
      </c>
      <c r="G17" s="1">
        <v>13857134567</v>
      </c>
      <c r="H17" s="1" t="s">
        <v>50</v>
      </c>
      <c r="I17" s="1">
        <v>50</v>
      </c>
      <c r="K17"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v>
      </c>
    </row>
    <row r="18" spans="1:11">
      <c r="A18" s="1">
        <v>17</v>
      </c>
      <c r="B18" s="26" t="s">
        <v>82</v>
      </c>
      <c r="C18" s="2" t="s">
        <v>84</v>
      </c>
      <c r="D18" s="1" t="s">
        <v>21</v>
      </c>
      <c r="E18" s="1" t="s">
        <v>12</v>
      </c>
      <c r="F18" s="1" t="s">
        <v>25</v>
      </c>
      <c r="G18" s="1">
        <v>13910888992</v>
      </c>
      <c r="H18" s="1" t="s">
        <v>26</v>
      </c>
      <c r="I18" s="1">
        <v>70</v>
      </c>
      <c r="K18"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v>
      </c>
    </row>
    <row r="19" spans="1:11">
      <c r="A19" s="1">
        <v>18</v>
      </c>
      <c r="B19" s="26" t="s">
        <v>82</v>
      </c>
      <c r="C19" s="2" t="s">
        <v>85</v>
      </c>
      <c r="D19" s="1" t="s">
        <v>21</v>
      </c>
      <c r="E19" s="1" t="s">
        <v>12</v>
      </c>
      <c r="F19" s="1" t="s">
        <v>25</v>
      </c>
      <c r="G19" s="1">
        <v>13910888992</v>
      </c>
      <c r="H19" s="1" t="s">
        <v>26</v>
      </c>
      <c r="I19" s="1">
        <v>70</v>
      </c>
      <c r="K19"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v>
      </c>
    </row>
    <row r="20" spans="1:11">
      <c r="A20" s="1">
        <v>19</v>
      </c>
      <c r="B20" s="1" t="s">
        <v>82</v>
      </c>
      <c r="C20" s="2" t="s">
        <v>74</v>
      </c>
      <c r="D20" s="1" t="s">
        <v>91</v>
      </c>
      <c r="E20" s="1" t="s">
        <v>12</v>
      </c>
      <c r="F20" s="1" t="s">
        <v>47</v>
      </c>
      <c r="G20" s="1">
        <v>13922200167</v>
      </c>
      <c r="H20" s="16" t="s">
        <v>122</v>
      </c>
      <c r="I20" s="1">
        <v>40</v>
      </c>
      <c r="K20"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laiyanyan@gd.chinamobile.com;13902220971@139.com</v>
      </c>
    </row>
    <row r="21" spans="1:11">
      <c r="A21" s="1">
        <v>20</v>
      </c>
      <c r="B21" s="26" t="s">
        <v>63</v>
      </c>
      <c r="C21" s="2" t="s">
        <v>54</v>
      </c>
      <c r="D21" s="1" t="s">
        <v>86</v>
      </c>
      <c r="E21" s="1" t="s">
        <v>55</v>
      </c>
      <c r="F21" s="1" t="s">
        <v>56</v>
      </c>
      <c r="G21" s="1">
        <v>13911503236</v>
      </c>
      <c r="H21" s="1" t="s">
        <v>57</v>
      </c>
      <c r="I21" s="1">
        <v>200</v>
      </c>
      <c r="K21"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laiyanyan@gd.chinamobile.com;13902220971@139.com;songfufeng@chinamobile.com</v>
      </c>
    </row>
    <row r="22" spans="1:11">
      <c r="A22" s="1">
        <v>21</v>
      </c>
      <c r="B22" s="1" t="s">
        <v>63</v>
      </c>
      <c r="C22" s="2" t="s">
        <v>76</v>
      </c>
      <c r="D22" s="1" t="s">
        <v>90</v>
      </c>
      <c r="E22" s="1" t="s">
        <v>15</v>
      </c>
      <c r="F22" s="1" t="s">
        <v>119</v>
      </c>
      <c r="G22" s="1">
        <v>13811472576</v>
      </c>
      <c r="H22" s="1" t="s">
        <v>31</v>
      </c>
      <c r="I22" s="1">
        <v>100</v>
      </c>
      <c r="K22"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laiyanyan@gd.chinamobile.com;13902220971@139.com;songfufeng@chinamobile.com;zhaojianjie@chinamobile.com</v>
      </c>
    </row>
    <row r="23" spans="1:11">
      <c r="A23" s="1">
        <v>22</v>
      </c>
      <c r="B23" s="1" t="s">
        <v>63</v>
      </c>
      <c r="C23" s="2" t="s">
        <v>22</v>
      </c>
      <c r="D23" s="1" t="s">
        <v>21</v>
      </c>
      <c r="E23" s="1" t="s">
        <v>12</v>
      </c>
      <c r="F23" s="1" t="s">
        <v>23</v>
      </c>
      <c r="G23" s="1">
        <v>13910920120</v>
      </c>
      <c r="H23" s="1" t="s">
        <v>24</v>
      </c>
      <c r="I23" s="1">
        <v>98</v>
      </c>
      <c r="K23" t="str">
        <f t="shared" si="0"/>
        <v>panzhengang@chinamobile.com;liuguangyi@chinamobile.com;wangqixing@chinamobile.com;yuqing@chinamobile.com;wenjianwei@chinamobile.com;15892030591@139.com;15802312029@139.com;changqian@chinamobile.com;dingzizhe@chinamobile.com;guojingyu@gz.gd.chinamobile.com;songyilin@chinamobile.com;dengchao@chinamobile.com;hehongling@chinamobile.com;zhangxiangqi@chinamobile.com;fengwenzhong@hb.chinamobile.com;zhanyi@cmdi.chinamobile.com;liweiquan@gd.chinamobile.com;shenzhi@zj.chinamobile.com;duxuetao@cmdi.chinamobile.com;duxuetao@cmdi.chinamobile.com;laiyanyan@gd.chinamobile.com;13902220971@139.com;songfufeng@chinamobile.com;zhaojianjie@chinamobile.com;zhangxuebin@cmdi.chinamobile.com</v>
      </c>
    </row>
    <row r="24" spans="1:11">
      <c r="A24" s="27" t="s">
        <v>103</v>
      </c>
      <c r="B24" s="27" t="s">
        <v>99</v>
      </c>
      <c r="C24" s="27"/>
      <c r="D24" s="27"/>
      <c r="E24" s="27"/>
      <c r="F24" s="27"/>
      <c r="G24" s="27"/>
      <c r="H24" s="27"/>
      <c r="I24" s="27">
        <f>SUM(I2:I23)</f>
        <v>2536</v>
      </c>
    </row>
    <row r="26" spans="1:11">
      <c r="H26" s="3"/>
    </row>
    <row r="27" spans="1:11">
      <c r="K27" s="28" t="s">
        <v>123</v>
      </c>
    </row>
    <row r="32" spans="1:11">
      <c r="H32" s="1" t="s">
        <v>11</v>
      </c>
      <c r="K32" t="str">
        <f>H32</f>
        <v>panzhengang@chinamobile.com</v>
      </c>
    </row>
    <row r="33" spans="8:11">
      <c r="H33" s="1" t="s">
        <v>17</v>
      </c>
      <c r="K33" t="str">
        <f>K32&amp;";"&amp;H33</f>
        <v>panzhengang@chinamobile.com;liuguangyi@chinamobile.com</v>
      </c>
    </row>
    <row r="34" spans="8:11">
      <c r="H34" s="1" t="s">
        <v>14</v>
      </c>
      <c r="K34" t="str">
        <f t="shared" ref="K34:K38" si="1">K33&amp;";"&amp;H34</f>
        <v>panzhengang@chinamobile.com;liuguangyi@chinamobile.com;yuqing@chinamobile.com</v>
      </c>
    </row>
    <row r="35" spans="8:11">
      <c r="H35" s="1" t="s">
        <v>46</v>
      </c>
      <c r="K35" t="str">
        <f t="shared" si="1"/>
        <v>panzhengang@chinamobile.com;liuguangyi@chinamobile.com;yuqing@chinamobile.com;guojingyu@gz.gd.chinamobile.com</v>
      </c>
    </row>
    <row r="36" spans="8:11">
      <c r="H36" s="1" t="s">
        <v>41</v>
      </c>
      <c r="K36" t="str">
        <f t="shared" si="1"/>
        <v>panzhengang@chinamobile.com;liuguangyi@chinamobile.com;yuqing@chinamobile.com;guojingyu@gz.gd.chinamobile.com;songyilin@chinamobile.com</v>
      </c>
    </row>
    <row r="37" spans="8:11">
      <c r="H37" s="1" t="s">
        <v>44</v>
      </c>
      <c r="K37" t="str">
        <f t="shared" si="1"/>
        <v>panzhengang@chinamobile.com;liuguangyi@chinamobile.com;yuqing@chinamobile.com;guojingyu@gz.gd.chinamobile.com;songyilin@chinamobile.com;liweiquan@gd.chinamobile.com</v>
      </c>
    </row>
    <row r="38" spans="8:11">
      <c r="H38" s="1" t="s">
        <v>50</v>
      </c>
      <c r="K38" t="str">
        <f t="shared" si="1"/>
        <v>panzhengang@chinamobile.com;liuguangyi@chinamobile.com;yuqing@chinamobile.com;guojingyu@gz.gd.chinamobile.com;songyilin@chinamobile.com;liweiquan@gd.chinamobile.com;shenzhi@zj.chinamobile.com</v>
      </c>
    </row>
    <row r="41" spans="8:11">
      <c r="K41" s="28" t="s">
        <v>128</v>
      </c>
    </row>
  </sheetData>
  <phoneticPr fontId="1" type="noConversion"/>
  <hyperlinks>
    <hyperlink ref="H21" r:id="rId1"/>
    <hyperlink ref="H6" r:id="rId2"/>
    <hyperlink ref="H20" r:id="rId3"/>
    <hyperlink ref="H3" r:id="rId4"/>
    <hyperlink ref="K27" display="panzhengang@chinamobile.com;liuguangyi@chinamobile.com;wangqixing@chinamobile.com;yuqing@chinamobile.com;wenjianwei@chinamobile.com;15892030591@139.com;15802312029@139.com;changqian@chinamobile.com;dingzizhe@chinamobile.com;guojingyu@gz.gd.chinamobile.com"/>
    <hyperlink ref="K41" r:id="rId5"/>
  </hyperlinks>
  <pageMargins left="0.7" right="0.7" top="0.75" bottom="0.75" header="0.3" footer="0.3"/>
  <pageSetup paperSize="9" orientation="portrait" horizontalDpi="200" verticalDpi="200" r:id="rId6"/>
</worksheet>
</file>

<file path=xl/worksheets/sheet4.xml><?xml version="1.0" encoding="utf-8"?>
<worksheet xmlns="http://schemas.openxmlformats.org/spreadsheetml/2006/main" xmlns:r="http://schemas.openxmlformats.org/officeDocument/2006/relationships">
  <dimension ref="A1:X40"/>
  <sheetViews>
    <sheetView topLeftCell="G1" zoomScale="85" zoomScaleNormal="85" workbookViewId="0">
      <selection activeCell="C2" sqref="C2:G6"/>
    </sheetView>
  </sheetViews>
  <sheetFormatPr defaultRowHeight="13.5"/>
  <cols>
    <col min="2" max="2" width="17.75" customWidth="1"/>
    <col min="3" max="3" width="7.625" customWidth="1"/>
    <col min="5" max="5" width="8.125" customWidth="1"/>
    <col min="17" max="17" width="16.375" customWidth="1"/>
    <col min="22" max="22" width="14.75" customWidth="1"/>
  </cols>
  <sheetData>
    <row r="1" spans="1:24">
      <c r="A1" s="17" t="s">
        <v>95</v>
      </c>
    </row>
    <row r="2" spans="1:24">
      <c r="A2" s="42" t="s">
        <v>96</v>
      </c>
      <c r="B2" s="43" t="s">
        <v>97</v>
      </c>
      <c r="C2" s="44" t="s">
        <v>98</v>
      </c>
      <c r="D2" s="44"/>
      <c r="E2" s="44"/>
      <c r="F2" s="44"/>
      <c r="G2" s="44"/>
      <c r="H2" s="44" t="s">
        <v>99</v>
      </c>
    </row>
    <row r="3" spans="1:24" ht="24">
      <c r="A3" s="42"/>
      <c r="B3" s="43"/>
      <c r="C3" s="18" t="s">
        <v>107</v>
      </c>
      <c r="D3" s="18" t="s">
        <v>108</v>
      </c>
      <c r="E3" s="18" t="s">
        <v>109</v>
      </c>
      <c r="F3" s="18" t="s">
        <v>110</v>
      </c>
      <c r="G3" s="18" t="s">
        <v>111</v>
      </c>
      <c r="H3" s="44"/>
      <c r="P3" s="19" t="s">
        <v>0</v>
      </c>
      <c r="Q3" s="19" t="s">
        <v>66</v>
      </c>
      <c r="R3" s="19" t="s">
        <v>100</v>
      </c>
      <c r="S3" s="19" t="s">
        <v>101</v>
      </c>
      <c r="T3" s="19" t="s">
        <v>102</v>
      </c>
      <c r="V3" s="19" t="s">
        <v>66</v>
      </c>
      <c r="W3" s="19" t="s">
        <v>100</v>
      </c>
      <c r="X3" s="19" t="s">
        <v>101</v>
      </c>
    </row>
    <row r="4" spans="1:24">
      <c r="A4" s="19">
        <v>1</v>
      </c>
      <c r="B4" s="1" t="s">
        <v>53</v>
      </c>
      <c r="C4" s="19" t="e">
        <f t="array" ref="C4">SUM(('2013年项目联系人'!#REF!=$B4)*('2013年项目联系人'!$B$3:$B$24=C$3))</f>
        <v>#REF!</v>
      </c>
      <c r="D4" s="27" t="e">
        <f t="array" ref="D4">SUM(('2013年项目联系人'!#REF!=$B4)*('2013年项目联系人'!$B$3:$B$24=D$3))</f>
        <v>#REF!</v>
      </c>
      <c r="E4" s="27" t="e">
        <f t="array" ref="E4">SUM(('2013年项目联系人'!#REF!=$B4)*('2013年项目联系人'!$B$3:$B$24=E$3))</f>
        <v>#REF!</v>
      </c>
      <c r="F4" s="27" t="e">
        <f t="array" ref="F4">SUM(('2013年项目联系人'!#REF!=$B4)*('2013年项目联系人'!$B$3:$B$24=F$3))</f>
        <v>#REF!</v>
      </c>
      <c r="G4" s="27" t="e">
        <f t="array" ref="G4">SUM(('2013年项目联系人'!#REF!=$B4)*('2013年项目联系人'!$B$3:$B$24=G$3))</f>
        <v>#REF!</v>
      </c>
      <c r="H4" s="19" t="e">
        <f t="shared" ref="H4:H14" si="0">SUM(C4:G4)</f>
        <v>#REF!</v>
      </c>
      <c r="P4" s="19">
        <f t="shared" ref="P4:P15" si="1">A4</f>
        <v>1</v>
      </c>
      <c r="Q4" s="19" t="str">
        <f t="shared" ref="Q4:Q15" si="2">B4</f>
        <v>采购共享服务中心</v>
      </c>
      <c r="R4" s="19" t="e">
        <f t="shared" ref="R4:R14" si="3">H4</f>
        <v>#REF!</v>
      </c>
      <c r="S4" s="19" t="e">
        <f t="shared" ref="S4:S14" si="4">H20</f>
        <v>#REF!</v>
      </c>
      <c r="T4" s="21" t="e">
        <f t="shared" ref="T4:T15" si="5">S4/$S$15</f>
        <v>#REF!</v>
      </c>
      <c r="V4" s="19" t="s">
        <v>114</v>
      </c>
      <c r="W4" s="19">
        <v>1</v>
      </c>
      <c r="X4" s="19">
        <v>200</v>
      </c>
    </row>
    <row r="5" spans="1:24">
      <c r="A5" s="19">
        <v>2</v>
      </c>
      <c r="B5" s="1" t="s">
        <v>89</v>
      </c>
      <c r="C5" s="19" t="e">
        <f t="array" ref="C5">SUM(('2013年项目联系人'!#REF!=$B5)*('2013年项目联系人'!$B$3:$B$24=C$3))</f>
        <v>#REF!</v>
      </c>
      <c r="D5" s="19" t="e">
        <f t="array" ref="D5">SUM(('2013年项目联系人'!#REF!=$B5)*('2013年项目联系人'!$B$3:$B$24=D$3))</f>
        <v>#REF!</v>
      </c>
      <c r="E5" s="19" t="e">
        <f t="array" ref="E5">SUM(('2013年项目联系人'!#REF!=$B5)*('2013年项目联系人'!$B$3:$B$24=E$3))</f>
        <v>#REF!</v>
      </c>
      <c r="F5" s="19" t="e">
        <f t="array" ref="F5">SUM(('2013年项目联系人'!#REF!=$B5)*('2013年项目联系人'!$B$3:$B$24=F$3))</f>
        <v>#REF!</v>
      </c>
      <c r="G5" s="19" t="e">
        <f t="array" ref="G5">SUM(('2013年项目联系人'!#REF!=$B5)*('2013年项目联系人'!$B$3:$B$24=G$3))</f>
        <v>#REF!</v>
      </c>
      <c r="H5" s="19" t="e">
        <f t="shared" si="0"/>
        <v>#REF!</v>
      </c>
      <c r="P5" s="19">
        <f t="shared" si="1"/>
        <v>2</v>
      </c>
      <c r="Q5" s="19" t="str">
        <f t="shared" si="2"/>
        <v>业务支撑系统部</v>
      </c>
      <c r="R5" s="19" t="e">
        <f t="shared" si="3"/>
        <v>#REF!</v>
      </c>
      <c r="S5" s="19" t="e">
        <f t="shared" si="4"/>
        <v>#REF!</v>
      </c>
      <c r="T5" s="21" t="e">
        <f t="shared" si="5"/>
        <v>#REF!</v>
      </c>
      <c r="V5" s="19" t="s">
        <v>115</v>
      </c>
      <c r="W5" s="19">
        <v>2</v>
      </c>
      <c r="X5" s="19">
        <v>350</v>
      </c>
    </row>
    <row r="6" spans="1:24">
      <c r="A6" s="27">
        <v>3</v>
      </c>
      <c r="B6" s="1" t="s">
        <v>90</v>
      </c>
      <c r="C6" s="19" t="e">
        <f t="array" ref="C6">SUM(('2013年项目联系人'!#REF!=$B6)*('2013年项目联系人'!$B$3:$B$24=C$3))</f>
        <v>#REF!</v>
      </c>
      <c r="D6" s="19" t="e">
        <f t="array" ref="D6">SUM(('2013年项目联系人'!#REF!=$B6)*('2013年项目联系人'!$B$3:$B$24=D$3))</f>
        <v>#REF!</v>
      </c>
      <c r="E6" s="19" t="e">
        <f t="array" ref="E6">SUM(('2013年项目联系人'!#REF!=$B6)*('2013年项目联系人'!$B$3:$B$24=E$3))</f>
        <v>#REF!</v>
      </c>
      <c r="F6" s="19" t="e">
        <f t="array" ref="F6">SUM(('2013年项目联系人'!#REF!=$B6)*('2013年项目联系人'!$B$3:$B$24=F$3))</f>
        <v>#REF!</v>
      </c>
      <c r="G6" s="19" t="e">
        <f t="array" ref="G6">SUM(('2013年项目联系人'!#REF!=$B6)*('2013年项目联系人'!$B$3:$B$24=G$3))</f>
        <v>#REF!</v>
      </c>
      <c r="H6" s="19" t="e">
        <f t="shared" si="0"/>
        <v>#REF!</v>
      </c>
      <c r="P6" s="19">
        <f t="shared" si="1"/>
        <v>3</v>
      </c>
      <c r="Q6" s="19" t="str">
        <f t="shared" si="2"/>
        <v>管理信息系统部</v>
      </c>
      <c r="R6" s="19" t="e">
        <f t="shared" si="3"/>
        <v>#REF!</v>
      </c>
      <c r="S6" s="19" t="e">
        <f t="shared" si="4"/>
        <v>#REF!</v>
      </c>
      <c r="T6" s="21" t="e">
        <f t="shared" si="5"/>
        <v>#REF!</v>
      </c>
      <c r="V6" s="19" t="s">
        <v>116</v>
      </c>
      <c r="W6" s="19">
        <v>3</v>
      </c>
      <c r="X6" s="19">
        <v>300</v>
      </c>
    </row>
    <row r="7" spans="1:24">
      <c r="A7" s="27">
        <v>4</v>
      </c>
      <c r="B7" s="1" t="s">
        <v>38</v>
      </c>
      <c r="C7" s="19" t="e">
        <f t="array" ref="C7">SUM(('2013年项目联系人'!#REF!=$B7)*('2013年项目联系人'!$B$3:$B$24=C$3))</f>
        <v>#REF!</v>
      </c>
      <c r="D7" s="19" t="e">
        <f t="array" ref="D7">SUM(('2013年项目联系人'!#REF!=$B7)*('2013年项目联系人'!$B$3:$B$24=D$3))</f>
        <v>#REF!</v>
      </c>
      <c r="E7" s="19" t="e">
        <f t="array" ref="E7">SUM(('2013年项目联系人'!#REF!=$B7)*('2013年项目联系人'!$B$3:$B$24=E$3))</f>
        <v>#REF!</v>
      </c>
      <c r="F7" s="19" t="e">
        <f t="array" ref="F7">SUM(('2013年项目联系人'!#REF!=$B7)*('2013年项目联系人'!$B$3:$B$24=F$3))</f>
        <v>#REF!</v>
      </c>
      <c r="G7" s="19" t="e">
        <f t="array" ref="G7">SUM(('2013年项目联系人'!#REF!=$B7)*('2013年项目联系人'!$B$3:$B$24=G$3))</f>
        <v>#REF!</v>
      </c>
      <c r="H7" s="19" t="e">
        <f t="shared" si="0"/>
        <v>#REF!</v>
      </c>
      <c r="P7" s="19">
        <f t="shared" si="1"/>
        <v>4</v>
      </c>
      <c r="Q7" s="19" t="str">
        <f t="shared" si="2"/>
        <v>技术部</v>
      </c>
      <c r="R7" s="19" t="e">
        <f t="shared" si="3"/>
        <v>#REF!</v>
      </c>
      <c r="S7" s="19" t="e">
        <f t="shared" si="4"/>
        <v>#REF!</v>
      </c>
      <c r="T7" s="21" t="e">
        <f t="shared" si="5"/>
        <v>#REF!</v>
      </c>
      <c r="V7" s="19" t="s">
        <v>38</v>
      </c>
      <c r="W7" s="19">
        <v>1</v>
      </c>
      <c r="X7" s="19">
        <v>120</v>
      </c>
    </row>
    <row r="8" spans="1:24">
      <c r="A8" s="27">
        <v>5</v>
      </c>
      <c r="B8" s="1" t="s">
        <v>8</v>
      </c>
      <c r="C8" s="19" t="e">
        <f t="array" ref="C8">SUM(('2013年项目联系人'!#REF!=$B8)*('2013年项目联系人'!$B$3:$B$24=C$3))</f>
        <v>#REF!</v>
      </c>
      <c r="D8" s="19" t="e">
        <f t="array" ref="D8">SUM(('2013年项目联系人'!#REF!=$B8)*('2013年项目联系人'!$B$3:$B$24=D$3))</f>
        <v>#REF!</v>
      </c>
      <c r="E8" s="19" t="e">
        <f t="array" ref="E8">SUM(('2013年项目联系人'!#REF!=$B8)*('2013年项目联系人'!$B$3:$B$24=E$3))</f>
        <v>#REF!</v>
      </c>
      <c r="F8" s="19" t="e">
        <f t="array" ref="F8">SUM(('2013年项目联系人'!#REF!=$B8)*('2013年项目联系人'!$B$3:$B$24=F$3))</f>
        <v>#REF!</v>
      </c>
      <c r="G8" s="19" t="e">
        <f t="array" ref="G8">SUM(('2013年项目联系人'!#REF!=$B8)*('2013年项目联系人'!$B$3:$B$24=G$3))</f>
        <v>#REF!</v>
      </c>
      <c r="H8" s="19" t="e">
        <f t="shared" si="0"/>
        <v>#REF!</v>
      </c>
      <c r="P8" s="19">
        <f t="shared" si="1"/>
        <v>5</v>
      </c>
      <c r="Q8" s="19" t="str">
        <f t="shared" si="2"/>
        <v>研究院</v>
      </c>
      <c r="R8" s="19" t="e">
        <f t="shared" si="3"/>
        <v>#REF!</v>
      </c>
      <c r="S8" s="19" t="e">
        <f t="shared" si="4"/>
        <v>#REF!</v>
      </c>
      <c r="T8" s="21" t="e">
        <f t="shared" si="5"/>
        <v>#REF!</v>
      </c>
      <c r="V8" s="19" t="s">
        <v>8</v>
      </c>
      <c r="W8" s="19">
        <v>5</v>
      </c>
      <c r="X8" s="19">
        <v>868</v>
      </c>
    </row>
    <row r="9" spans="1:24">
      <c r="A9" s="27">
        <v>6</v>
      </c>
      <c r="B9" s="1" t="s">
        <v>21</v>
      </c>
      <c r="C9" s="19" t="e">
        <f t="array" ref="C9">SUM(('2013年项目联系人'!#REF!=$B9)*('2013年项目联系人'!$B$3:$B$24=C$3))</f>
        <v>#REF!</v>
      </c>
      <c r="D9" s="19" t="e">
        <f t="array" ref="D9">SUM(('2013年项目联系人'!#REF!=$B9)*('2013年项目联系人'!$B$3:$B$24=D$3))</f>
        <v>#REF!</v>
      </c>
      <c r="E9" s="19" t="e">
        <f t="array" ref="E9">SUM(('2013年项目联系人'!#REF!=$B9)*('2013年项目联系人'!$B$3:$B$24=E$3))</f>
        <v>#REF!</v>
      </c>
      <c r="F9" s="19" t="e">
        <f t="array" ref="F9">SUM(('2013年项目联系人'!#REF!=$B9)*('2013年项目联系人'!$B$3:$B$24=F$3))</f>
        <v>#REF!</v>
      </c>
      <c r="G9" s="19" t="e">
        <f t="array" ref="G9">SUM(('2013年项目联系人'!#REF!=$B9)*('2013年项目联系人'!$B$3:$B$24=G$3))</f>
        <v>#REF!</v>
      </c>
      <c r="H9" s="19" t="e">
        <f t="shared" si="0"/>
        <v>#REF!</v>
      </c>
      <c r="P9" s="19">
        <f t="shared" si="1"/>
        <v>6</v>
      </c>
      <c r="Q9" s="19" t="str">
        <f t="shared" si="2"/>
        <v>设计院</v>
      </c>
      <c r="R9" s="19" t="e">
        <f t="shared" si="3"/>
        <v>#REF!</v>
      </c>
      <c r="S9" s="19" t="e">
        <f t="shared" si="4"/>
        <v>#REF!</v>
      </c>
      <c r="T9" s="21" t="e">
        <f t="shared" si="5"/>
        <v>#REF!</v>
      </c>
      <c r="V9" s="19" t="s">
        <v>21</v>
      </c>
      <c r="W9" s="19">
        <v>3</v>
      </c>
      <c r="X9" s="19">
        <v>238</v>
      </c>
    </row>
    <row r="10" spans="1:24">
      <c r="A10" s="27">
        <v>7</v>
      </c>
      <c r="B10" s="1" t="s">
        <v>67</v>
      </c>
      <c r="C10" s="19" t="e">
        <f t="array" ref="C10">SUM(('2013年项目联系人'!#REF!=$B10)*('2013年项目联系人'!$B$3:$B$24=C$3))</f>
        <v>#REF!</v>
      </c>
      <c r="D10" s="19" t="e">
        <f t="array" ref="D10">SUM(('2013年项目联系人'!#REF!=$B10)*('2013年项目联系人'!$B$3:$B$24=D$3))</f>
        <v>#REF!</v>
      </c>
      <c r="E10" s="19" t="e">
        <f t="array" ref="E10">SUM(('2013年项目联系人'!#REF!=$B10)*('2013年项目联系人'!$B$3:$B$24=E$3))</f>
        <v>#REF!</v>
      </c>
      <c r="F10" s="19" t="e">
        <f t="array" ref="F10">SUM(('2013年项目联系人'!#REF!=$B10)*('2013年项目联系人'!$B$3:$B$24=F$3))</f>
        <v>#REF!</v>
      </c>
      <c r="G10" s="19" t="e">
        <f t="array" ref="G10">SUM(('2013年项目联系人'!#REF!=$B10)*('2013年项目联系人'!$B$3:$B$24=G$3))</f>
        <v>#REF!</v>
      </c>
      <c r="H10" s="19" t="e">
        <f t="shared" si="0"/>
        <v>#REF!</v>
      </c>
      <c r="P10" s="19">
        <f t="shared" si="1"/>
        <v>7</v>
      </c>
      <c r="Q10" s="19" t="str">
        <f t="shared" si="2"/>
        <v>物联网公司</v>
      </c>
      <c r="R10" s="19" t="e">
        <f t="shared" si="3"/>
        <v>#REF!</v>
      </c>
      <c r="S10" s="19" t="e">
        <f t="shared" si="4"/>
        <v>#REF!</v>
      </c>
      <c r="T10" s="21" t="e">
        <f t="shared" si="5"/>
        <v>#REF!</v>
      </c>
      <c r="V10" s="19" t="s">
        <v>117</v>
      </c>
      <c r="W10" s="19">
        <v>1</v>
      </c>
      <c r="X10" s="19">
        <v>80</v>
      </c>
    </row>
    <row r="11" spans="1:24">
      <c r="A11" s="27">
        <v>8</v>
      </c>
      <c r="B11" s="1" t="s">
        <v>94</v>
      </c>
      <c r="C11" s="19" t="e">
        <f t="array" ref="C11">SUM(('2013年项目联系人'!#REF!=$B11)*('2013年项目联系人'!$B$3:$B$24=C$3))</f>
        <v>#REF!</v>
      </c>
      <c r="D11" s="19" t="e">
        <f t="array" ref="D11">SUM(('2013年项目联系人'!#REF!=$B11)*('2013年项目联系人'!$B$3:$B$24=D$3))</f>
        <v>#REF!</v>
      </c>
      <c r="E11" s="19" t="e">
        <f t="array" ref="E11">SUM(('2013年项目联系人'!#REF!=$B11)*('2013年项目联系人'!$B$3:$B$24=E$3))</f>
        <v>#REF!</v>
      </c>
      <c r="F11" s="19" t="e">
        <f t="array" ref="F11">SUM(('2013年项目联系人'!#REF!=$B11)*('2013年项目联系人'!$B$3:$B$24=F$3))</f>
        <v>#REF!</v>
      </c>
      <c r="G11" s="19" t="e">
        <f t="array" ref="G11">SUM(('2013年项目联系人'!#REF!=$B11)*('2013年项目联系人'!$B$3:$B$24=G$3))</f>
        <v>#REF!</v>
      </c>
      <c r="H11" s="19" t="e">
        <f t="shared" si="0"/>
        <v>#REF!</v>
      </c>
      <c r="P11" s="19">
        <f t="shared" si="1"/>
        <v>8</v>
      </c>
      <c r="Q11" s="19" t="str">
        <f t="shared" si="2"/>
        <v>浙江公司</v>
      </c>
      <c r="R11" s="19" t="e">
        <f t="shared" si="3"/>
        <v>#REF!</v>
      </c>
      <c r="S11" s="19" t="e">
        <f t="shared" si="4"/>
        <v>#REF!</v>
      </c>
      <c r="T11" s="21" t="e">
        <f t="shared" si="5"/>
        <v>#REF!</v>
      </c>
      <c r="V11" s="19"/>
      <c r="W11" s="19">
        <f>SUM(W4:W10)</f>
        <v>16</v>
      </c>
      <c r="X11" s="19">
        <f>SUM(X4:X10)</f>
        <v>2156</v>
      </c>
    </row>
    <row r="12" spans="1:24">
      <c r="A12" s="27">
        <v>9</v>
      </c>
      <c r="B12" s="1" t="s">
        <v>87</v>
      </c>
      <c r="C12" s="19" t="e">
        <f t="array" ref="C12">SUM(('2013年项目联系人'!#REF!=$B12)*('2013年项目联系人'!$B$3:$B$24=C$3))</f>
        <v>#REF!</v>
      </c>
      <c r="D12" s="19" t="e">
        <f t="array" ref="D12">SUM(('2013年项目联系人'!#REF!=$B12)*('2013年项目联系人'!$B$3:$B$24=D$3))</f>
        <v>#REF!</v>
      </c>
      <c r="E12" s="19" t="e">
        <f t="array" ref="E12">SUM(('2013年项目联系人'!#REF!=$B12)*('2013年项目联系人'!$B$3:$B$24=E$3))</f>
        <v>#REF!</v>
      </c>
      <c r="F12" s="19" t="e">
        <f t="array" ref="F12">SUM(('2013年项目联系人'!#REF!=$B12)*('2013年项目联系人'!$B$3:$B$24=F$3))</f>
        <v>#REF!</v>
      </c>
      <c r="G12" s="19" t="e">
        <f t="array" ref="G12">SUM(('2013年项目联系人'!#REF!=$B12)*('2013年项目联系人'!$B$3:$B$24=G$3))</f>
        <v>#REF!</v>
      </c>
      <c r="H12" s="19" t="e">
        <f t="shared" si="0"/>
        <v>#REF!</v>
      </c>
      <c r="P12" s="19">
        <f t="shared" si="1"/>
        <v>9</v>
      </c>
      <c r="Q12" s="19" t="str">
        <f t="shared" si="2"/>
        <v>福建公司</v>
      </c>
      <c r="R12" s="19" t="e">
        <f t="shared" si="3"/>
        <v>#REF!</v>
      </c>
      <c r="S12" s="19" t="e">
        <f t="shared" si="4"/>
        <v>#REF!</v>
      </c>
      <c r="T12" s="21" t="e">
        <f t="shared" si="5"/>
        <v>#REF!</v>
      </c>
    </row>
    <row r="13" spans="1:24">
      <c r="A13" s="27">
        <v>10</v>
      </c>
      <c r="B13" s="1" t="s">
        <v>93</v>
      </c>
      <c r="C13" s="19" t="e">
        <f t="array" ref="C13">SUM(('2013年项目联系人'!#REF!=$B13)*('2013年项目联系人'!$B$3:$B$24=C$3))</f>
        <v>#REF!</v>
      </c>
      <c r="D13" s="19" t="e">
        <f t="array" ref="D13">SUM(('2013年项目联系人'!#REF!=$B13)*('2013年项目联系人'!$B$3:$B$24=D$3))</f>
        <v>#REF!</v>
      </c>
      <c r="E13" s="19" t="e">
        <f t="array" ref="E13">SUM(('2013年项目联系人'!#REF!=$B13)*('2013年项目联系人'!$B$3:$B$24=E$3))</f>
        <v>#REF!</v>
      </c>
      <c r="F13" s="19" t="e">
        <f t="array" ref="F13">SUM(('2013年项目联系人'!#REF!=$B13)*('2013年项目联系人'!$B$3:$B$24=F$3))</f>
        <v>#REF!</v>
      </c>
      <c r="G13" s="19" t="e">
        <f t="array" ref="G13">SUM(('2013年项目联系人'!#REF!=$B13)*('2013年项目联系人'!$B$3:$B$24=G$3))</f>
        <v>#REF!</v>
      </c>
      <c r="H13" s="19" t="e">
        <f t="shared" si="0"/>
        <v>#REF!</v>
      </c>
      <c r="P13" s="19">
        <f t="shared" si="1"/>
        <v>10</v>
      </c>
      <c r="Q13" s="19" t="str">
        <f t="shared" si="2"/>
        <v>湖北公司、设计院</v>
      </c>
      <c r="R13" s="19" t="e">
        <f t="shared" si="3"/>
        <v>#REF!</v>
      </c>
      <c r="S13" s="19" t="e">
        <f t="shared" si="4"/>
        <v>#REF!</v>
      </c>
      <c r="T13" s="21" t="e">
        <f t="shared" si="5"/>
        <v>#REF!</v>
      </c>
    </row>
    <row r="14" spans="1:24">
      <c r="A14" s="27">
        <v>11</v>
      </c>
      <c r="B14" s="1" t="s">
        <v>91</v>
      </c>
      <c r="C14" s="19" t="e">
        <f t="array" ref="C14">SUM(('2013年项目联系人'!#REF!=$B14)*('2013年项目联系人'!$B$3:$B$24=C$3))</f>
        <v>#REF!</v>
      </c>
      <c r="D14" s="19" t="e">
        <f t="array" ref="D14">SUM(('2013年项目联系人'!#REF!=$B14)*('2013年项目联系人'!$B$3:$B$24=D$3))</f>
        <v>#REF!</v>
      </c>
      <c r="E14" s="19" t="e">
        <f t="array" ref="E14">SUM(('2013年项目联系人'!#REF!=$B14)*('2013年项目联系人'!$B$3:$B$24=E$3))</f>
        <v>#REF!</v>
      </c>
      <c r="F14" s="19" t="e">
        <f t="array" ref="F14">SUM(('2013年项目联系人'!#REF!=$B14)*('2013年项目联系人'!$B$3:$B$24=F$3))</f>
        <v>#REF!</v>
      </c>
      <c r="G14" s="19" t="e">
        <f t="array" ref="G14">SUM(('2013年项目联系人'!#REF!=$B14)*('2013年项目联系人'!$B$3:$B$24=G$3))</f>
        <v>#REF!</v>
      </c>
      <c r="H14" s="19" t="e">
        <f t="shared" si="0"/>
        <v>#REF!</v>
      </c>
      <c r="P14" s="19">
        <f t="shared" si="1"/>
        <v>11</v>
      </c>
      <c r="Q14" s="19" t="str">
        <f t="shared" si="2"/>
        <v>广东公司</v>
      </c>
      <c r="R14" s="19" t="e">
        <f t="shared" si="3"/>
        <v>#REF!</v>
      </c>
      <c r="S14" s="19" t="e">
        <f t="shared" si="4"/>
        <v>#REF!</v>
      </c>
      <c r="T14" s="21" t="e">
        <f t="shared" si="5"/>
        <v>#REF!</v>
      </c>
    </row>
    <row r="15" spans="1:24">
      <c r="A15" s="19" t="s">
        <v>103</v>
      </c>
      <c r="B15" s="19" t="s">
        <v>99</v>
      </c>
      <c r="C15" s="19" t="e">
        <f t="shared" ref="C15:H15" si="6">SUM(C4:C14)</f>
        <v>#REF!</v>
      </c>
      <c r="D15" s="19" t="e">
        <f t="shared" si="6"/>
        <v>#REF!</v>
      </c>
      <c r="E15" s="19" t="e">
        <f t="shared" si="6"/>
        <v>#REF!</v>
      </c>
      <c r="F15" s="19" t="e">
        <f t="shared" si="6"/>
        <v>#REF!</v>
      </c>
      <c r="G15" s="19" t="e">
        <f t="shared" si="6"/>
        <v>#REF!</v>
      </c>
      <c r="H15" s="19" t="e">
        <f t="shared" si="6"/>
        <v>#REF!</v>
      </c>
      <c r="P15" s="19" t="str">
        <f t="shared" si="1"/>
        <v>-</v>
      </c>
      <c r="Q15" s="19" t="str">
        <f t="shared" si="2"/>
        <v>合计</v>
      </c>
      <c r="R15" s="19" t="e">
        <f>SUM(R4:R14)</f>
        <v>#REF!</v>
      </c>
      <c r="S15" s="19" t="e">
        <f>SUM(S4:S14)</f>
        <v>#REF!</v>
      </c>
      <c r="T15" s="21" t="e">
        <f t="shared" si="5"/>
        <v>#REF!</v>
      </c>
    </row>
    <row r="18" spans="1:8">
      <c r="A18" s="42" t="s">
        <v>96</v>
      </c>
      <c r="B18" s="43" t="s">
        <v>97</v>
      </c>
      <c r="C18" s="44" t="s">
        <v>98</v>
      </c>
      <c r="D18" s="44"/>
      <c r="E18" s="44"/>
      <c r="F18" s="44"/>
      <c r="G18" s="44"/>
      <c r="H18" s="44" t="s">
        <v>99</v>
      </c>
    </row>
    <row r="19" spans="1:8" ht="24">
      <c r="A19" s="42"/>
      <c r="B19" s="43"/>
      <c r="C19" s="18" t="s">
        <v>107</v>
      </c>
      <c r="D19" s="18" t="s">
        <v>108</v>
      </c>
      <c r="E19" s="18" t="s">
        <v>109</v>
      </c>
      <c r="F19" s="18" t="s">
        <v>110</v>
      </c>
      <c r="G19" s="18" t="s">
        <v>111</v>
      </c>
      <c r="H19" s="44"/>
    </row>
    <row r="20" spans="1:8">
      <c r="A20" s="19">
        <v>1</v>
      </c>
      <c r="B20" s="1" t="s">
        <v>53</v>
      </c>
      <c r="C20" s="19" t="e">
        <f t="array" ref="C20">SUM(('2013年项目联系人'!#REF!=$B20)*('2013年项目联系人'!$B$3:$B$24=C$19)*('2013年项目联系人'!#REF!))</f>
        <v>#REF!</v>
      </c>
      <c r="D20" s="19" t="e">
        <f t="array" ref="D20">SUM(('2013年项目联系人'!#REF!=$B20)*('2013年项目联系人'!$B$3:$B$24=D$19)*('2013年项目联系人'!#REF!))</f>
        <v>#REF!</v>
      </c>
      <c r="E20" s="19" t="e">
        <f t="array" ref="E20">SUM(('2013年项目联系人'!#REF!=$B20)*('2013年项目联系人'!$B$3:$B$24=E$19)*('2013年项目联系人'!#REF!))</f>
        <v>#REF!</v>
      </c>
      <c r="F20" s="19" t="e">
        <f t="array" ref="F20">SUM(('2013年项目联系人'!#REF!=$B20)*('2013年项目联系人'!$B$3:$B$24=F$19)*('2013年项目联系人'!#REF!))</f>
        <v>#REF!</v>
      </c>
      <c r="G20" s="19" t="e">
        <f t="array" ref="G20">SUM(('2013年项目联系人'!#REF!=$B20)*('2013年项目联系人'!$B$3:$B$24=G$19)*('2013年项目联系人'!#REF!))</f>
        <v>#REF!</v>
      </c>
      <c r="H20" s="19" t="e">
        <f t="shared" ref="H20:H30" si="7">SUM(C20:G20)</f>
        <v>#REF!</v>
      </c>
    </row>
    <row r="21" spans="1:8">
      <c r="A21" s="19">
        <v>2</v>
      </c>
      <c r="B21" s="1" t="s">
        <v>89</v>
      </c>
      <c r="C21" s="19" t="e">
        <f t="array" ref="C21">SUM(('2013年项目联系人'!#REF!=$B21)*('2013年项目联系人'!$B$3:$B$24=C$19)*('2013年项目联系人'!#REF!))</f>
        <v>#REF!</v>
      </c>
      <c r="D21" s="19" t="e">
        <f t="array" ref="D21">SUM(('2013年项目联系人'!#REF!=$B21)*('2013年项目联系人'!$B$3:$B$24=D$19)*('2013年项目联系人'!#REF!))</f>
        <v>#REF!</v>
      </c>
      <c r="E21" s="19" t="e">
        <f t="array" ref="E21">SUM(('2013年项目联系人'!#REF!=$B21)*('2013年项目联系人'!$B$3:$B$24=E$19)*('2013年项目联系人'!#REF!))</f>
        <v>#REF!</v>
      </c>
      <c r="F21" s="19" t="e">
        <f t="array" ref="F21">SUM(('2013年项目联系人'!#REF!=$B21)*('2013年项目联系人'!$B$3:$B$24=F$19)*('2013年项目联系人'!#REF!))</f>
        <v>#REF!</v>
      </c>
      <c r="G21" s="19" t="e">
        <f t="array" ref="G21">SUM(('2013年项目联系人'!#REF!=$B21)*('2013年项目联系人'!$B$3:$B$24=G$19)*('2013年项目联系人'!#REF!))</f>
        <v>#REF!</v>
      </c>
      <c r="H21" s="19" t="e">
        <f t="shared" si="7"/>
        <v>#REF!</v>
      </c>
    </row>
    <row r="22" spans="1:8">
      <c r="A22" s="27">
        <v>3</v>
      </c>
      <c r="B22" s="1" t="s">
        <v>90</v>
      </c>
      <c r="C22" s="19" t="e">
        <f t="array" ref="C22">SUM(('2013年项目联系人'!#REF!=$B22)*('2013年项目联系人'!$B$3:$B$24=C$19)*('2013年项目联系人'!#REF!))</f>
        <v>#REF!</v>
      </c>
      <c r="D22" s="19" t="e">
        <f t="array" ref="D22">SUM(('2013年项目联系人'!#REF!=$B22)*('2013年项目联系人'!$B$3:$B$24=D$19)*('2013年项目联系人'!#REF!))</f>
        <v>#REF!</v>
      </c>
      <c r="E22" s="19" t="e">
        <f t="array" ref="E22">SUM(('2013年项目联系人'!#REF!=$B22)*('2013年项目联系人'!$B$3:$B$24=E$19)*('2013年项目联系人'!#REF!))</f>
        <v>#REF!</v>
      </c>
      <c r="F22" s="19" t="e">
        <f t="array" ref="F22">SUM(('2013年项目联系人'!#REF!=$B22)*('2013年项目联系人'!$B$3:$B$24=F$19)*('2013年项目联系人'!#REF!))</f>
        <v>#REF!</v>
      </c>
      <c r="G22" s="19" t="e">
        <f t="array" ref="G22">SUM(('2013年项目联系人'!#REF!=$B22)*('2013年项目联系人'!$B$3:$B$24=G$19)*('2013年项目联系人'!#REF!))</f>
        <v>#REF!</v>
      </c>
      <c r="H22" s="19" t="e">
        <f t="shared" si="7"/>
        <v>#REF!</v>
      </c>
    </row>
    <row r="23" spans="1:8">
      <c r="A23" s="27">
        <v>4</v>
      </c>
      <c r="B23" s="1" t="s">
        <v>38</v>
      </c>
      <c r="C23" s="19" t="e">
        <f t="array" ref="C23">SUM(('2013年项目联系人'!#REF!=$B23)*('2013年项目联系人'!$B$3:$B$24=C$19)*('2013年项目联系人'!#REF!))</f>
        <v>#REF!</v>
      </c>
      <c r="D23" s="19" t="e">
        <f t="array" ref="D23">SUM(('2013年项目联系人'!#REF!=$B23)*('2013年项目联系人'!$B$3:$B$24=D$19)*('2013年项目联系人'!#REF!))</f>
        <v>#REF!</v>
      </c>
      <c r="E23" s="19" t="e">
        <f t="array" ref="E23">SUM(('2013年项目联系人'!#REF!=$B23)*('2013年项目联系人'!$B$3:$B$24=E$19)*('2013年项目联系人'!#REF!))</f>
        <v>#REF!</v>
      </c>
      <c r="F23" s="19" t="e">
        <f t="array" ref="F23">SUM(('2013年项目联系人'!#REF!=$B23)*('2013年项目联系人'!$B$3:$B$24=F$19)*('2013年项目联系人'!#REF!))</f>
        <v>#REF!</v>
      </c>
      <c r="G23" s="19" t="e">
        <f t="array" ref="G23">SUM(('2013年项目联系人'!#REF!=$B23)*('2013年项目联系人'!$B$3:$B$24=G$19)*('2013年项目联系人'!#REF!))</f>
        <v>#REF!</v>
      </c>
      <c r="H23" s="19" t="e">
        <f t="shared" si="7"/>
        <v>#REF!</v>
      </c>
    </row>
    <row r="24" spans="1:8">
      <c r="A24" s="27">
        <v>5</v>
      </c>
      <c r="B24" s="1" t="s">
        <v>8</v>
      </c>
      <c r="C24" s="19" t="e">
        <f t="array" ref="C24">SUM(('2013年项目联系人'!#REF!=$B24)*('2013年项目联系人'!$B$3:$B$24=C$19)*('2013年项目联系人'!#REF!))</f>
        <v>#REF!</v>
      </c>
      <c r="D24" s="19" t="e">
        <f t="array" ref="D24">SUM(('2013年项目联系人'!#REF!=$B24)*('2013年项目联系人'!$B$3:$B$24=D$19)*('2013年项目联系人'!#REF!))</f>
        <v>#REF!</v>
      </c>
      <c r="E24" s="19" t="e">
        <f t="array" ref="E24">SUM(('2013年项目联系人'!#REF!=$B24)*('2013年项目联系人'!$B$3:$B$24=E$19)*('2013年项目联系人'!#REF!))</f>
        <v>#REF!</v>
      </c>
      <c r="F24" s="19" t="e">
        <f t="array" ref="F24">SUM(('2013年项目联系人'!#REF!=$B24)*('2013年项目联系人'!$B$3:$B$24=F$19)*('2013年项目联系人'!#REF!))</f>
        <v>#REF!</v>
      </c>
      <c r="G24" s="19" t="e">
        <f t="array" ref="G24">SUM(('2013年项目联系人'!#REF!=$B24)*('2013年项目联系人'!$B$3:$B$24=G$19)*('2013年项目联系人'!#REF!))</f>
        <v>#REF!</v>
      </c>
      <c r="H24" s="19" t="e">
        <f t="shared" si="7"/>
        <v>#REF!</v>
      </c>
    </row>
    <row r="25" spans="1:8">
      <c r="A25" s="27">
        <v>6</v>
      </c>
      <c r="B25" s="1" t="s">
        <v>21</v>
      </c>
      <c r="C25" s="19" t="e">
        <f t="array" ref="C25">SUM(('2013年项目联系人'!#REF!=$B25)*('2013年项目联系人'!$B$3:$B$24=C$19)*('2013年项目联系人'!#REF!))</f>
        <v>#REF!</v>
      </c>
      <c r="D25" s="19" t="e">
        <f t="array" ref="D25">SUM(('2013年项目联系人'!#REF!=$B25)*('2013年项目联系人'!$B$3:$B$24=D$19)*('2013年项目联系人'!#REF!))</f>
        <v>#REF!</v>
      </c>
      <c r="E25" s="19" t="e">
        <f t="array" ref="E25">SUM(('2013年项目联系人'!#REF!=$B25)*('2013年项目联系人'!$B$3:$B$24=E$19)*('2013年项目联系人'!#REF!))</f>
        <v>#REF!</v>
      </c>
      <c r="F25" s="19" t="e">
        <f t="array" ref="F25">SUM(('2013年项目联系人'!#REF!=$B25)*('2013年项目联系人'!$B$3:$B$24=F$19)*('2013年项目联系人'!#REF!))</f>
        <v>#REF!</v>
      </c>
      <c r="G25" s="19" t="e">
        <f t="array" ref="G25">SUM(('2013年项目联系人'!#REF!=$B25)*('2013年项目联系人'!$B$3:$B$24=G$19)*('2013年项目联系人'!#REF!))</f>
        <v>#REF!</v>
      </c>
      <c r="H25" s="19" t="e">
        <f t="shared" si="7"/>
        <v>#REF!</v>
      </c>
    </row>
    <row r="26" spans="1:8">
      <c r="A26" s="27">
        <v>7</v>
      </c>
      <c r="B26" s="1" t="s">
        <v>67</v>
      </c>
      <c r="C26" s="19" t="e">
        <f t="array" ref="C26">SUM(('2013年项目联系人'!#REF!=$B26)*('2013年项目联系人'!$B$3:$B$24=C$19)*('2013年项目联系人'!#REF!))</f>
        <v>#REF!</v>
      </c>
      <c r="D26" s="19" t="e">
        <f t="array" ref="D26">SUM(('2013年项目联系人'!#REF!=$B26)*('2013年项目联系人'!$B$3:$B$24=D$19)*('2013年项目联系人'!#REF!))</f>
        <v>#REF!</v>
      </c>
      <c r="E26" s="19" t="e">
        <f t="array" ref="E26">SUM(('2013年项目联系人'!#REF!=$B26)*('2013年项目联系人'!$B$3:$B$24=E$19)*('2013年项目联系人'!#REF!))</f>
        <v>#REF!</v>
      </c>
      <c r="F26" s="19" t="e">
        <f t="array" ref="F26">SUM(('2013年项目联系人'!#REF!=$B26)*('2013年项目联系人'!$B$3:$B$24=F$19)*('2013年项目联系人'!#REF!))</f>
        <v>#REF!</v>
      </c>
      <c r="G26" s="19" t="e">
        <f t="array" ref="G26">SUM(('2013年项目联系人'!#REF!=$B26)*('2013年项目联系人'!$B$3:$B$24=G$19)*('2013年项目联系人'!#REF!))</f>
        <v>#REF!</v>
      </c>
      <c r="H26" s="19" t="e">
        <f t="shared" si="7"/>
        <v>#REF!</v>
      </c>
    </row>
    <row r="27" spans="1:8">
      <c r="A27" s="27">
        <v>9</v>
      </c>
      <c r="B27" s="1" t="s">
        <v>94</v>
      </c>
      <c r="C27" s="19" t="e">
        <f t="array" ref="C27">SUM(('2013年项目联系人'!#REF!=$B27)*('2013年项目联系人'!$B$3:$B$24=C$19)*('2013年项目联系人'!#REF!))</f>
        <v>#REF!</v>
      </c>
      <c r="D27" s="19" t="e">
        <f t="array" ref="D27">SUM(('2013年项目联系人'!#REF!=$B27)*('2013年项目联系人'!$B$3:$B$24=D$19)*('2013年项目联系人'!#REF!))</f>
        <v>#REF!</v>
      </c>
      <c r="E27" s="19" t="e">
        <f t="array" ref="E27">SUM(('2013年项目联系人'!#REF!=$B27)*('2013年项目联系人'!$B$3:$B$24=E$19)*('2013年项目联系人'!#REF!))</f>
        <v>#REF!</v>
      </c>
      <c r="F27" s="19" t="e">
        <f t="array" ref="F27">SUM(('2013年项目联系人'!#REF!=$B27)*('2013年项目联系人'!$B$3:$B$24=F$19)*('2013年项目联系人'!#REF!))</f>
        <v>#REF!</v>
      </c>
      <c r="G27" s="19" t="e">
        <f t="array" ref="G27">SUM(('2013年项目联系人'!#REF!=$B27)*('2013年项目联系人'!$B$3:$B$24=G$19)*('2013年项目联系人'!#REF!))</f>
        <v>#REF!</v>
      </c>
      <c r="H27" s="19" t="e">
        <f t="shared" si="7"/>
        <v>#REF!</v>
      </c>
    </row>
    <row r="28" spans="1:8">
      <c r="A28" s="27">
        <v>10</v>
      </c>
      <c r="B28" s="1" t="s">
        <v>87</v>
      </c>
      <c r="C28" s="19" t="e">
        <f t="array" ref="C28">SUM(('2013年项目联系人'!#REF!=$B28)*('2013年项目联系人'!$B$3:$B$24=C$19)*('2013年项目联系人'!#REF!))</f>
        <v>#REF!</v>
      </c>
      <c r="D28" s="19" t="e">
        <f t="array" ref="D28">SUM(('2013年项目联系人'!#REF!=$B28)*('2013年项目联系人'!$B$3:$B$24=D$19)*('2013年项目联系人'!#REF!))</f>
        <v>#REF!</v>
      </c>
      <c r="E28" s="19" t="e">
        <f t="array" ref="E28">SUM(('2013年项目联系人'!#REF!=$B28)*('2013年项目联系人'!$B$3:$B$24=E$19)*('2013年项目联系人'!#REF!))</f>
        <v>#REF!</v>
      </c>
      <c r="F28" s="19" t="e">
        <f t="array" ref="F28">SUM(('2013年项目联系人'!#REF!=$B28)*('2013年项目联系人'!$B$3:$B$24=F$19)*('2013年项目联系人'!#REF!))</f>
        <v>#REF!</v>
      </c>
      <c r="G28" s="19" t="e">
        <f t="array" ref="G28">SUM(('2013年项目联系人'!#REF!=$B28)*('2013年项目联系人'!$B$3:$B$24=G$19)*('2013年项目联系人'!#REF!))</f>
        <v>#REF!</v>
      </c>
      <c r="H28" s="19" t="e">
        <f t="shared" si="7"/>
        <v>#REF!</v>
      </c>
    </row>
    <row r="29" spans="1:8">
      <c r="A29" s="27">
        <v>11</v>
      </c>
      <c r="B29" s="1" t="s">
        <v>93</v>
      </c>
      <c r="C29" s="19" t="e">
        <f t="array" ref="C29">SUM(('2013年项目联系人'!#REF!=$B29)*('2013年项目联系人'!$B$3:$B$24=C$19)*('2013年项目联系人'!#REF!))</f>
        <v>#REF!</v>
      </c>
      <c r="D29" s="19" t="e">
        <f t="array" ref="D29">SUM(('2013年项目联系人'!#REF!=$B29)*('2013年项目联系人'!$B$3:$B$24=D$19)*('2013年项目联系人'!#REF!))</f>
        <v>#REF!</v>
      </c>
      <c r="E29" s="19" t="e">
        <f t="array" ref="E29">SUM(('2013年项目联系人'!#REF!=$B29)*('2013年项目联系人'!$B$3:$B$24=E$19)*('2013年项目联系人'!#REF!))</f>
        <v>#REF!</v>
      </c>
      <c r="F29" s="19" t="e">
        <f t="array" ref="F29">SUM(('2013年项目联系人'!#REF!=$B29)*('2013年项目联系人'!$B$3:$B$24=F$19)*('2013年项目联系人'!#REF!))</f>
        <v>#REF!</v>
      </c>
      <c r="G29" s="19" t="e">
        <f t="array" ref="G29">SUM(('2013年项目联系人'!#REF!=$B29)*('2013年项目联系人'!$B$3:$B$24=G$19)*('2013年项目联系人'!#REF!))</f>
        <v>#REF!</v>
      </c>
      <c r="H29" s="19" t="e">
        <f t="shared" si="7"/>
        <v>#REF!</v>
      </c>
    </row>
    <row r="30" spans="1:8">
      <c r="A30" s="27">
        <v>12</v>
      </c>
      <c r="B30" s="1" t="s">
        <v>91</v>
      </c>
      <c r="C30" s="19" t="e">
        <f t="array" ref="C30">SUM(('2013年项目联系人'!#REF!=$B30)*('2013年项目联系人'!$B$3:$B$24=C$19)*('2013年项目联系人'!#REF!))</f>
        <v>#REF!</v>
      </c>
      <c r="D30" s="19" t="e">
        <f t="array" ref="D30">SUM(('2013年项目联系人'!#REF!=$B30)*('2013年项目联系人'!$B$3:$B$24=D$19)*('2013年项目联系人'!#REF!))</f>
        <v>#REF!</v>
      </c>
      <c r="E30" s="19" t="e">
        <f t="array" ref="E30">SUM(('2013年项目联系人'!#REF!=$B30)*('2013年项目联系人'!$B$3:$B$24=E$19)*('2013年项目联系人'!#REF!))</f>
        <v>#REF!</v>
      </c>
      <c r="F30" s="19" t="e">
        <f t="array" ref="F30">SUM(('2013年项目联系人'!#REF!=$B30)*('2013年项目联系人'!$B$3:$B$24=F$19)*('2013年项目联系人'!#REF!))</f>
        <v>#REF!</v>
      </c>
      <c r="G30" s="19" t="e">
        <f t="array" ref="G30">SUM(('2013年项目联系人'!#REF!=$B30)*('2013年项目联系人'!$B$3:$B$24=G$19)*('2013年项目联系人'!#REF!))</f>
        <v>#REF!</v>
      </c>
      <c r="H30" s="19" t="e">
        <f t="shared" si="7"/>
        <v>#REF!</v>
      </c>
    </row>
    <row r="31" spans="1:8">
      <c r="A31" s="19" t="s">
        <v>103</v>
      </c>
      <c r="B31" s="19" t="s">
        <v>99</v>
      </c>
      <c r="C31" s="19" t="e">
        <f t="shared" ref="C31:H31" si="8">SUM(C20:C30)</f>
        <v>#REF!</v>
      </c>
      <c r="D31" s="19" t="e">
        <f t="shared" si="8"/>
        <v>#REF!</v>
      </c>
      <c r="E31" s="19" t="e">
        <f t="shared" si="8"/>
        <v>#REF!</v>
      </c>
      <c r="F31" s="19" t="e">
        <f t="shared" si="8"/>
        <v>#REF!</v>
      </c>
      <c r="G31" s="19" t="e">
        <f t="shared" si="8"/>
        <v>#REF!</v>
      </c>
      <c r="H31" s="19" t="e">
        <f t="shared" si="8"/>
        <v>#REF!</v>
      </c>
    </row>
    <row r="34" spans="9:13">
      <c r="I34" s="19" t="s">
        <v>96</v>
      </c>
      <c r="J34" s="22" t="s">
        <v>104</v>
      </c>
      <c r="K34" s="23" t="s">
        <v>105</v>
      </c>
      <c r="L34" s="23" t="s">
        <v>106</v>
      </c>
      <c r="M34" s="23" t="s">
        <v>102</v>
      </c>
    </row>
    <row r="35" spans="9:13" s="3" customFormat="1" ht="27">
      <c r="I35" s="20">
        <v>1</v>
      </c>
      <c r="J35" s="24" t="s">
        <v>107</v>
      </c>
      <c r="K35" s="24" t="e">
        <f>HLOOKUP(J35,$C$3:$G$15,13,FALSE)</f>
        <v>#REF!</v>
      </c>
      <c r="L35" s="24" t="e">
        <f>HLOOKUP(J35,$C$19:$G$31,13,FALSE)</f>
        <v>#REF!</v>
      </c>
      <c r="M35" s="25" t="e">
        <f t="shared" ref="M35:M40" si="9">L35/$L$40</f>
        <v>#REF!</v>
      </c>
    </row>
    <row r="36" spans="9:13" s="3" customFormat="1">
      <c r="I36" s="20">
        <v>2</v>
      </c>
      <c r="J36" s="24" t="s">
        <v>108</v>
      </c>
      <c r="K36" s="24" t="e">
        <f t="shared" ref="K36:K39" si="10">HLOOKUP(J36,$C$3:$G$15,13,FALSE)</f>
        <v>#REF!</v>
      </c>
      <c r="L36" s="24" t="e">
        <f t="shared" ref="L36:L39" si="11">HLOOKUP(J36,$C$19:$G$31,13,FALSE)</f>
        <v>#REF!</v>
      </c>
      <c r="M36" s="25" t="e">
        <f t="shared" si="9"/>
        <v>#REF!</v>
      </c>
    </row>
    <row r="37" spans="9:13" s="3" customFormat="1" ht="27">
      <c r="I37" s="20">
        <v>3</v>
      </c>
      <c r="J37" s="24" t="s">
        <v>109</v>
      </c>
      <c r="K37" s="24" t="e">
        <f t="shared" si="10"/>
        <v>#REF!</v>
      </c>
      <c r="L37" s="24" t="e">
        <f t="shared" si="11"/>
        <v>#REF!</v>
      </c>
      <c r="M37" s="25" t="e">
        <f t="shared" si="9"/>
        <v>#REF!</v>
      </c>
    </row>
    <row r="38" spans="9:13" s="3" customFormat="1">
      <c r="I38" s="20">
        <v>4</v>
      </c>
      <c r="J38" s="24" t="s">
        <v>110</v>
      </c>
      <c r="K38" s="24" t="e">
        <f t="shared" si="10"/>
        <v>#REF!</v>
      </c>
      <c r="L38" s="24" t="e">
        <f t="shared" si="11"/>
        <v>#REF!</v>
      </c>
      <c r="M38" s="25" t="e">
        <f t="shared" si="9"/>
        <v>#REF!</v>
      </c>
    </row>
    <row r="39" spans="9:13" s="3" customFormat="1">
      <c r="I39" s="20">
        <v>5</v>
      </c>
      <c r="J39" s="24" t="s">
        <v>111</v>
      </c>
      <c r="K39" s="24" t="e">
        <f t="shared" si="10"/>
        <v>#REF!</v>
      </c>
      <c r="L39" s="24" t="e">
        <f t="shared" si="11"/>
        <v>#REF!</v>
      </c>
      <c r="M39" s="25" t="e">
        <f t="shared" si="9"/>
        <v>#REF!</v>
      </c>
    </row>
    <row r="40" spans="9:13">
      <c r="I40" s="20" t="s">
        <v>103</v>
      </c>
      <c r="J40" s="23" t="s">
        <v>99</v>
      </c>
      <c r="K40" s="23" t="e">
        <f>SUM(K35:K39)</f>
        <v>#REF!</v>
      </c>
      <c r="L40" s="23" t="e">
        <f>SUM(L35:L39)</f>
        <v>#REF!</v>
      </c>
      <c r="M40" s="25" t="e">
        <f t="shared" si="9"/>
        <v>#REF!</v>
      </c>
    </row>
  </sheetData>
  <mergeCells count="8">
    <mergeCell ref="A2:A3"/>
    <mergeCell ref="B2:B3"/>
    <mergeCell ref="C2:G2"/>
    <mergeCell ref="H2:H3"/>
    <mergeCell ref="A18:A19"/>
    <mergeCell ref="B18:B19"/>
    <mergeCell ref="C18:G18"/>
    <mergeCell ref="H18:H19"/>
  </mergeCells>
  <phoneticPr fontId="1"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2013年项目联系人</vt:lpstr>
      <vt:lpstr>Sheet2</vt:lpstr>
      <vt:lpstr>Sheet3</vt:lpstr>
      <vt:lpstr>Sheet4</vt:lpstr>
      <vt:lpstr>'2013年项目联系人'!Print_Titles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2013-12-11T09:34:13Z</dcterms:modified>
</cp:coreProperties>
</file>